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16380" windowHeight="8190" tabRatio="500" firstSheet="1" activeTab="1"/>
  </bookViews>
  <sheets>
    <sheet name="_SSC" sheetId="1" state="hidden" r:id="rId1"/>
    <sheet name="Page 1" sheetId="2" r:id="rId2"/>
  </sheets>
  <definedNames>
    <definedName name="CF">'Page 1'!$E$127</definedName>
    <definedName name="D">'Page 1'!#REF!</definedName>
    <definedName name="Days">'Page 1'!$E$32</definedName>
    <definedName name="EndDate">'Page 1'!#REF!</definedName>
    <definedName name="EndDay">'Page 1'!#REF!</definedName>
    <definedName name="Hours">'Page 1'!$G$32</definedName>
    <definedName name="MCF">'Page 1'!$H$97</definedName>
    <definedName name="Minutes">'Page 1'!$H$34</definedName>
    <definedName name="RD">'Page 1'!#REF!</definedName>
    <definedName name="Seconds">'Page 1'!$G$34</definedName>
    <definedName name="StartDate">'Page 1'!#REF!</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H104" i="2" l="1"/>
  <c r="E104" i="2"/>
  <c r="H102" i="2"/>
  <c r="E102" i="2"/>
  <c r="G96" i="2" l="1"/>
  <c r="D113" i="2" l="1"/>
  <c r="G116" i="2" l="1"/>
  <c r="B116" i="2" s="1"/>
  <c r="E119" i="2" l="1"/>
  <c r="H97" i="2"/>
  <c r="G126" i="2" l="1"/>
  <c r="D126" i="2"/>
  <c r="G114" i="2"/>
  <c r="G23" i="2"/>
  <c r="E23" i="2"/>
  <c r="G15" i="2"/>
  <c r="F16" i="2" s="1"/>
  <c r="F9" i="2"/>
  <c r="F23" i="2" l="1"/>
  <c r="F8" i="2" s="1"/>
  <c r="F99" i="2" s="1"/>
  <c r="B114" i="2"/>
  <c r="F25" i="2" l="1"/>
  <c r="E118" i="2"/>
  <c r="E121" i="2" l="1"/>
  <c r="F103" i="2"/>
  <c r="B101" i="2" s="1"/>
  <c r="G101" i="2"/>
  <c r="E106" i="2" s="1"/>
  <c r="A103" i="2" l="1"/>
  <c r="E108" i="2"/>
  <c r="E110" i="2" s="1"/>
  <c r="E124" i="2" s="1"/>
  <c r="E125" i="2" s="1"/>
  <c r="E126" i="2" s="1"/>
  <c r="E127" i="2" s="1"/>
  <c r="E10" i="2" l="1"/>
  <c r="B100" i="2" l="1"/>
  <c r="G100" i="2"/>
  <c r="F13" i="2"/>
  <c r="F12" i="2"/>
  <c r="D8" i="2" s="1"/>
  <c r="D32" i="2"/>
  <c r="E32" i="2" s="1"/>
  <c r="F27" i="2"/>
  <c r="F14" i="2"/>
  <c r="F26" i="2"/>
  <c r="F24" i="2"/>
  <c r="F17" i="2"/>
  <c r="F22" i="2"/>
  <c r="F21" i="2"/>
  <c r="B11" i="2" l="1"/>
  <c r="E34" i="2"/>
  <c r="B21" i="2"/>
  <c r="F32" i="2"/>
  <c r="G32" i="2" s="1"/>
  <c r="B27" i="2"/>
  <c r="B24" i="2"/>
  <c r="C14" i="2"/>
  <c r="C12" i="2"/>
  <c r="B25" i="2"/>
  <c r="C13" i="2"/>
  <c r="D99" i="2"/>
  <c r="B26" i="2"/>
  <c r="C17" i="2"/>
  <c r="B22" i="2"/>
  <c r="H32" i="2" l="1"/>
  <c r="H34" i="2" l="1"/>
  <c r="G34" i="2" l="1"/>
  <c r="E11" i="2" s="1"/>
</calcChain>
</file>

<file path=xl/comments1.xml><?xml version="1.0" encoding="utf-8"?>
<comments xmlns="http://schemas.openxmlformats.org/spreadsheetml/2006/main">
  <authors>
    <author>DAVID Alderoty</author>
  </authors>
  <commentList>
    <comment ref="A1" authorId="0">
      <text>
        <r>
          <rPr>
            <sz val="16"/>
            <color indexed="81"/>
            <rFont val="Arial"/>
            <family val="2"/>
          </rPr>
          <t>The CenturyTimer calculates and displays countdown or count up time, every 30 seconds. It can be set in one-minute intervals, ranging from January 1, 1900, at 12:00 AM to December 31, 9999, at 11:59 PM. It calculates and continuously displays the time, which changes every 30 seconds. Time is displayed in days, hours, minutes, seconds, deciseconds, Centiseconds, Milliseconds, Microseconds, Shakes (100 millionth of a second), and Nanoseconds (1 billionth of a second).</t>
        </r>
        <r>
          <rPr>
            <sz val="9"/>
            <color indexed="81"/>
            <rFont val="Tahoma"/>
            <family val="2"/>
          </rPr>
          <t xml:space="preserve">
</t>
        </r>
      </text>
    </comment>
    <comment ref="A4" authorId="0">
      <text>
        <r>
          <rPr>
            <sz val="16"/>
            <color indexed="81"/>
            <rFont val="Arial"/>
            <family val="2"/>
          </rPr>
          <t xml:space="preserve">The CenturyTimer is easy to use. Just change the date and time in the five input boxes to the date and time that you prefer. The date you set can be in the future, or in the past. That is the CenturyTimer counts down to a designated end date, or counts-up FROM a designated start date.  When the date is in the future, a negative sign (-) is displayed in front of the readouts, and the absolute value of the numbers displayed decreases with time, until it reaches zero. After this point, it starts counting upward with positive numbers. If you want to see how this works, you can easily set the CenturyTimer to reach a time zero that is a few minutes in the future.  
       If the CenturyTimer is set to count up, from a designated start date the readouts are displayed with positive numbers, (without a negative sign.)  For a good example of the above, set the CenturyTimer to the date and time that you were born. The readouts will indicate how many days, hours, minutes, and seconds that you were alive. These numbers will increase every 30 seconds, because you are constantly getting older. </t>
        </r>
        <r>
          <rPr>
            <b/>
            <sz val="9"/>
            <color indexed="81"/>
            <rFont val="Tahoma"/>
            <family val="2"/>
          </rPr>
          <t xml:space="preserve">
</t>
        </r>
        <r>
          <rPr>
            <sz val="9"/>
            <color indexed="81"/>
            <rFont val="Tahoma"/>
            <family val="2"/>
          </rPr>
          <t xml:space="preserve">
</t>
        </r>
      </text>
    </comment>
    <comment ref="A5" authorId="0">
      <text>
        <r>
          <rPr>
            <sz val="16"/>
            <color indexed="81"/>
            <rFont val="Arial"/>
            <family val="2"/>
          </rPr>
          <t xml:space="preserve">Instructions and other information are embedded in pop-up notes. To read these notes place your mouse cruiser on the word </t>
        </r>
        <r>
          <rPr>
            <u/>
            <sz val="16"/>
            <color indexed="81"/>
            <rFont val="Arial"/>
            <family val="2"/>
          </rPr>
          <t>PopUp</t>
        </r>
        <r>
          <rPr>
            <b/>
            <sz val="16"/>
            <color indexed="81"/>
            <rFont val="Arial"/>
            <family val="2"/>
          </rPr>
          <t>.</t>
        </r>
      </text>
    </comment>
    <comment ref="E6" authorId="0">
      <text>
        <r>
          <rPr>
            <sz val="16"/>
            <color indexed="81"/>
            <rFont val="Arial"/>
            <family val="2"/>
          </rPr>
          <t>Delete the number in the white box below, and enter the day of your start date or end date. Use numbers from 1 to 31.  Remember to left click on the box, before deleting or entering numbers.</t>
        </r>
      </text>
    </comment>
    <comment ref="F6" authorId="0">
      <text>
        <r>
          <rPr>
            <sz val="16"/>
            <color indexed="81"/>
            <rFont val="Arial"/>
            <family val="2"/>
          </rPr>
          <t xml:space="preserve">Delete the number in the white box below, and enter the year of your start date or end date. Use four digit numbers for the year. Remember to left click on the box, before deleting or entering numbers.
</t>
        </r>
      </text>
    </comment>
    <comment ref="G6" authorId="0">
      <text>
        <r>
          <rPr>
            <sz val="16"/>
            <color indexed="81"/>
            <rFont val="Arial"/>
            <family val="2"/>
          </rPr>
          <t>To enter the hour of your start date or end date, left click on the white box below. When this is done a menu will open, with hours ranging from 12:00 AM to 11:00 PM. Scroll up and down the menu to find the hour you want, and left click on it. Keep in mind you must enter the hour and minutes separately. For example, if you want 12:37 AM, you will enter 12:00 AM in this box, and 37 minutes in the next box.</t>
        </r>
        <r>
          <rPr>
            <sz val="9"/>
            <color indexed="81"/>
            <rFont val="Tahoma"/>
            <family val="2"/>
          </rPr>
          <t xml:space="preserve">
</t>
        </r>
      </text>
    </comment>
    <comment ref="H6" authorId="0">
      <text>
        <r>
          <rPr>
            <sz val="16"/>
            <color indexed="81"/>
            <rFont val="Arial"/>
            <family val="2"/>
          </rPr>
          <t>To enter the time in minutes of your start date or end date, left click on the white box below. When this is done, a menu will open, with numbers ranging from 0 to 59. Scroll up and down the menu to find the number you want, and left click on it. Keep in mind you must enter the hour and minutes separately. For example, if you want 12:37 AM, you will enter 12:00 AM in the hour box, and in this box, you will enter 37.</t>
        </r>
        <r>
          <rPr>
            <sz val="9"/>
            <color indexed="81"/>
            <rFont val="Tahoma"/>
            <family val="2"/>
          </rPr>
          <t xml:space="preserve">
</t>
        </r>
      </text>
    </comment>
    <comment ref="A21" authorId="0">
      <text>
        <r>
          <rPr>
            <sz val="16"/>
            <color indexed="81"/>
            <rFont val="Arial"/>
            <family val="2"/>
          </rPr>
          <t>Decisecond is a 10th of a second    (1 second = 10 ds)</t>
        </r>
        <r>
          <rPr>
            <sz val="9"/>
            <color indexed="81"/>
            <rFont val="Arial"/>
            <family val="2"/>
          </rPr>
          <t xml:space="preserve">
  </t>
        </r>
      </text>
    </comment>
    <comment ref="A22" authorId="0">
      <text>
        <r>
          <rPr>
            <sz val="16"/>
            <color indexed="81"/>
            <rFont val="Arial"/>
            <family val="2"/>
          </rPr>
          <t>Centisecond is a 100th of a second (1 second = 100 cs)</t>
        </r>
        <r>
          <rPr>
            <sz val="9"/>
            <color indexed="81"/>
            <rFont val="Tahoma"/>
            <family val="2"/>
          </rPr>
          <t xml:space="preserve">
</t>
        </r>
      </text>
    </comment>
    <comment ref="A24" authorId="0">
      <text>
        <r>
          <rPr>
            <sz val="16"/>
            <color indexed="81"/>
            <rFont val="Arial"/>
            <family val="2"/>
          </rPr>
          <t>Millisecond is a 1000th of a second (1 second = 1000 ms )</t>
        </r>
        <r>
          <rPr>
            <sz val="9"/>
            <color indexed="81"/>
            <rFont val="Tahoma"/>
            <family val="2"/>
          </rPr>
          <t xml:space="preserve">
</t>
        </r>
      </text>
    </comment>
    <comment ref="A25" authorId="0">
      <text>
        <r>
          <rPr>
            <sz val="16"/>
            <color indexed="81"/>
            <rFont val="Arial"/>
            <family val="2"/>
          </rPr>
          <t xml:space="preserve">Microsecond is a millionth of a second (1s=10^6 microseconds)
</t>
        </r>
      </text>
    </comment>
    <comment ref="A26" authorId="0">
      <text>
        <r>
          <rPr>
            <sz val="16"/>
            <color indexed="81"/>
            <rFont val="Arial"/>
            <family val="2"/>
          </rPr>
          <t>A Shake is a 100 millionth of a second (1 second = 10^8 shakes)</t>
        </r>
      </text>
    </comment>
    <comment ref="A27" authorId="0">
      <text>
        <r>
          <rPr>
            <sz val="16"/>
            <color indexed="81"/>
            <rFont val="Arial"/>
            <family val="2"/>
          </rPr>
          <t>A Nanosecond is a billionth of a second (1 second = 10^9 ns)</t>
        </r>
        <r>
          <rPr>
            <sz val="9"/>
            <color indexed="81"/>
            <rFont val="Tahoma"/>
            <family val="2"/>
          </rPr>
          <t xml:space="preserve">
</t>
        </r>
      </text>
    </comment>
    <comment ref="A96" authorId="0">
      <text>
        <r>
          <rPr>
            <sz val="16"/>
            <color indexed="81"/>
            <rFont val="Arial"/>
            <family val="2"/>
          </rPr>
          <t>This Timer has an automatic mechanism to make corrections for daylight savings time, when it is COUNTING DOWN to an end date. This mechanism can be turned off by placing the letter X in the white input box. This is useful if you do not have daylight savings time in your locality.</t>
        </r>
      </text>
    </comment>
    <comment ref="A98" authorId="0">
      <text>
        <r>
          <rPr>
            <sz val="16"/>
            <color indexed="81"/>
            <rFont val="Arial"/>
            <family val="2"/>
          </rPr>
          <t xml:space="preserve">The user can make corrections manually for Daylight Savings Time, by entering positive or negative numbers in the adjacent input box. This generally involves a correction of plus or minus one hour, which means entering 1 or -1.  When a number is entered, the correction mechanism for Daylight Savings Time is automatically turned off. </t>
        </r>
        <r>
          <rPr>
            <sz val="9"/>
            <color indexed="81"/>
            <rFont val="Tahoma"/>
            <family val="2"/>
          </rPr>
          <t xml:space="preserve">
</t>
        </r>
      </text>
    </comment>
    <comment ref="A100" authorId="0">
      <text>
        <r>
          <rPr>
            <sz val="16"/>
            <color indexed="81"/>
            <rFont val="Arial"/>
            <family val="2"/>
          </rPr>
          <t>In this box, TIME ZERO is displayed, which might be different from the user setting, because of automatic or manual corrections for daylight savings time.</t>
        </r>
      </text>
    </comment>
    <comment ref="A102" authorId="0">
      <text>
        <r>
          <rPr>
            <sz val="16"/>
            <color indexed="81"/>
            <rFont val="Arial"/>
            <family val="2"/>
          </rPr>
          <t>If the start date for Daylight Savings Time is NOT correct for your locality, you can change the date and/or time by entering positive or negative numbers in the input boxes. To advance the date and/or time to a later period, enter positive numbers, such as such as 1, 2, 18. For an earlier period enter negative numbers, such as -1, -2,-18.</t>
        </r>
      </text>
    </comment>
    <comment ref="A115" authorId="0">
      <text>
        <r>
          <rPr>
            <sz val="16"/>
            <color indexed="81"/>
            <rFont val="Arial"/>
            <family val="2"/>
          </rPr>
          <t>If the START date for Daylight Savings Time is NOT correct for your locality, you can change the date and/or time by entering positive or negative numbers in the input boxes. To advance the date and/or time to a later period, enter positive numbers, such as such as 1, 2, 12. For an earlier period enter negative numbers, such as -1, -2,-12.</t>
        </r>
      </text>
    </comment>
    <comment ref="A117" authorId="0">
      <text>
        <r>
          <rPr>
            <sz val="16"/>
            <color indexed="81"/>
            <rFont val="Arial"/>
            <family val="2"/>
          </rPr>
          <t>If the END date for Daylight Savings Time is NOT correct for your locality, you can change the date and/or time by entering positive or negative numbers in the input boxes. To advance the date and/or time to a later period, enter positive numbers, such as 1, 3, 18. For an earlier period enter negative numbers, such as -1, -3,-18.</t>
        </r>
      </text>
    </comment>
  </commentList>
</comments>
</file>

<file path=xl/sharedStrings.xml><?xml version="1.0" encoding="utf-8"?>
<sst xmlns="http://schemas.openxmlformats.org/spreadsheetml/2006/main" count="53" uniqueCount="38">
  <si>
    <t>_Ctrl_1</t>
  </si>
  <si>
    <t>]</t>
  </si>
  <si>
    <r>
      <rPr>
        <b/>
        <sz val="9"/>
        <rFont val="Arial"/>
        <family val="2"/>
        <charset val="1"/>
      </rPr>
      <t xml:space="preserve">The following formulas are concealed. These formulats separate the total time into days, hours, minutes, and seconds.  The cells are renamed as: days, hours, minutes, and seconds, so that the time can be written in terms of code comprising one spreadsheet formula as:
</t>
    </r>
    <r>
      <rPr>
        <b/>
        <sz val="9"/>
        <color rgb="FFFF0000"/>
        <rFont val="Arial"/>
        <family val="2"/>
        <charset val="1"/>
      </rPr>
      <t xml:space="preserve">=Days&amp;" Days, "&amp;Hours&amp;" Hours, "&amp;Minutes&amp;" Minutes, and Seconds "&amp;Seconds
</t>
    </r>
  </si>
  <si>
    <t>Days</t>
  </si>
  <si>
    <t>Days rounded to zero decimal places</t>
  </si>
  <si>
    <t>Hours</t>
  </si>
  <si>
    <t>Hours rounded to zero decimal places</t>
  </si>
  <si>
    <t>Minutes</t>
  </si>
  <si>
    <t>Seconds</t>
  </si>
  <si>
    <t>Minutes rounded to zero decimal places</t>
  </si>
  <si>
    <t>Current Date and Time</t>
  </si>
  <si>
    <t>If you do NOT want a correction factor for daylight savings time, place the letter X in the white box below.</t>
  </si>
  <si>
    <t>Correction Factor</t>
  </si>
  <si>
    <t>Daylight Savings Time correction is ON</t>
  </si>
  <si>
    <t xml:space="preserve"> Daylight Savings Time  correction is OFF </t>
  </si>
  <si>
    <t>To make corrections manually for Daylight Savings Time, enter positive or negative numbers&gt;&gt;&gt;</t>
  </si>
  <si>
    <t>To change date &gt;&gt;&gt;</t>
  </si>
  <si>
    <t>To change date +- &gt;&gt;&gt;</t>
  </si>
  <si>
    <t>Change date (For days)&gt;</t>
  </si>
  <si>
    <t>To change time (FOR HOURS)&gt;&gt;&gt;</t>
  </si>
  <si>
    <t>Time displayed below changes every 30 seconds.</t>
  </si>
  <si>
    <t>{"BrowserAndLocation":{"ConversionPath":"C:\\Users\\David\\OneDrive\\Documents\\SpreadsheetConverter","SelectedBrowsers":[]},"SpreadsheetServer":{"Username":"","Password":"","ServerUrl":""},"ConfigureSubmitDefault":{"Email":"","Free":false,"Advanced":false,"AdvancedSecured":false,"Demo":true},"MessageBubble":{"Close":false,"TopMsg":0},"CustomizeTheme":{"Theme":"C:\\Users\\David\\AppData\\Local\\ssc\\customfiles\\BEST-theme-ssc-1646197014.min.css"},"QrSetting":{"ShowOnConversion":true},"CongratsPage":{"LastOpenedVersion":""},"WordPressPluginSetting":{"IsPluginInstalled":false},"Preferences":{"IsAdvancedSettingModelInitialize":true,"IsCaptchaInitialize":true,"IsNodeSettingInitialize":false,"IsRequiredFieldModalInitialize":true,"IsSubmitDialogModelInitialize":true,"IsToolbarButtonModelInitialize":true,"IsWizardButtonModelInitialize":true,"ReadFromHidden":false,"AdvancedSetting":null,"NodeSetting":{"LoginText":{"LoginButtonText":"","PageDescription":"","LoginErrorMessage":"","PlaceholderPassword":"","PlaceholderUsername":"","UserExtraMessage":""}},"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 or invalid.","OkButton":"OK","DDLDefaultRequiredText":"Please Select"},"WizardButton":{"Next":"Next","Previous":"Previous","Cancel":"Cancel","Finish":"Finish"},"ToolbarButton":{"Submit":"Submit","Print":"Print","PrintAll":"Print All","Reset":"Delete  Everything I Entered","Update":"Update","Back":"Back"},"SubmitDialog":{"SubmitDialogHeading":"Submit Successful.","SubmitDialogDesc":"The form was successfully submitted.","BeforeSubmitDesc":"The form is being submitted.","OfflineHeading":"Save until online","OfflineDesc":"You are currently offline and the submit failed. Do you want to save the submit and send it later when you are online.","OfflineConfirm":"Do you want to save?","OfflineSubmitHeading":"Offline forms submit confirmation","OfflineSubmitDesc":"There are Offline form(s), which are now ready to submit in server.","OfflineSubmitConfirm":"Do you want to submit?","FailOfflineHeading":"Offline Form submit failed","FailOfflineDesc":"Unable to connect to the Internet. Please try submitting the offline forms later in internet connection.","OfflineSubmitWait":"It may take sometime to finish all submits depending on the size of offline forms and internet connection.","OfflineSubmitWaitCounter":"Left","OfflineSubmitError":"Submit error: Please try later."}},"UxPreferences":null}</t>
  </si>
  <si>
    <t>If you want additional information click on these words, or go to www.TechForText.com/Century-Timer</t>
  </si>
  <si>
    <t>PopUp</t>
  </si>
  <si>
    <t xml:space="preserve">Created by David Alderoty in 2013, and  greatly modified and renamed CenturyTimer in April of 2022 </t>
  </si>
  <si>
    <t xml:space="preserve">To turn off Daylight Savings Time CORRECTION enter X &gt; </t>
  </si>
  <si>
    <t>If you want, the CenturyTimer without decimals click here, or go to www.TechForText./com/3000/ND</t>
  </si>
  <si>
    <t>Place your mouse cruiser on the word PopUp to read instructions and other information.</t>
  </si>
  <si>
    <t>{"IsHide":false,"HiddenInExcel":false,"SheetId":1,"Name":"Page 1","Guid":"RH83I0","Index":2,"VisibleRange":"","SheetTheme":{"TabColor":"","BodyColor":"","BodyImage":""}}</t>
  </si>
  <si>
    <t xml:space="preserve"> Enter day 1 to 31 PopUp</t>
  </si>
  <si>
    <t xml:space="preserve"> Enter the year PopUp</t>
  </si>
  <si>
    <t xml:space="preserve"> Enter Hours PopUp</t>
  </si>
  <si>
    <t xml:space="preserve"> Enter Minutes PopUp</t>
  </si>
  <si>
    <t>Enter month 1 to 12 PopUp</t>
  </si>
  <si>
    <t>Place the mouse cruiser here: PopUp</t>
  </si>
  <si>
    <t xml:space="preserve">Timer is Very Easy to Use.  PopUp </t>
  </si>
  <si>
    <t>Counting Down to the Year 3000 with the CenturyTimer</t>
  </si>
  <si>
    <t>{"InputDetection":2,"RecalcMode":0,"Layout":0,"LayoutSamePagesHeightEnabled":false,"Theme":{"BgColor":"#FFFFFFFF","BgImage":"","InputBorderStyle":0,"AppliedTheme":""},"SmartphoneSettings":{"ViewportLock":true,"UseOldViewEngine":false,"EnableZoom":false,"EnableSwipe":false,"HideToolbar":false,"InheritBackgroundColor":false,"CheckboxFlavor":1,"ShowBubble":false},"Name":"Counting Down to the Year 3000 with the CenturyTimer","Flavor":0,"Edition":3,"CopyProtect":{"IsEnabled":false,"DomainName":""},"HideSscPoweredlogo":false,"AspnetConfig":{"BrowseUrl":"http://localhost/ssc","FileExtension":0},"NodeSecureLoginEnabled":false,"SmartphoneTheme":1,"Toolbar":{"Position":1,"IsSubmit":false,"IsPrint":false,"IsPrintAll":false,"IsReset":false,"IsUpdate":false},"ConfigureSubmit":{"IsShowCaptcha":false,"IsUseSscWebServer":true,"ReceiverCode":"","IsFreeService":false,"IsAdvanceService":false,"IsSecureEmail":false,"IsDemonstrationService":true,"AfterSuccessfulSubmit":"","AfterFailSubmit":"","AfterCancelWizard":"","IsUseOwnWebServer":false,"OwnWebServerURL":"","OwnWebServerTarget":"","SubmitTarget":0},"IgnoreBgInputCell":false,"ButtonStyle":0,"ResponsiveDesignDisabled":false,"HideLookupRange":false,"BrowserStorageEnabled":true,"RealtimeSyncEnabled":false,"GoogleAnalyticsTrackingId":"","GoogleApiKey":"","ChartSelected":3,"ChartYAxisFixed":fals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</si>
</sst>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409]h:mm\ AM/PM;@"/>
    <numFmt numFmtId="165" formatCode="dddd&quot;, &quot;mmmm\ d&quot;, &quot;yyyy&quot;, &quot;h:mm\ AM/PM"/>
    <numFmt numFmtId="166" formatCode="&quot;Today is &quot;dddd&quot;, &quot;mmmm\ d&quot;, &quot;yyyy&quot;, and the Time is &quot;h:mm\ AM/PM"/>
    <numFmt numFmtId="167" formatCode="dddd&quot;, &quot;mmmm\ d&quot;, &quot;yyyy&quot;,  &quot;h:mm\ AM/PM"/>
    <numFmt numFmtId="168" formatCode="#,##0.000000000"/>
    <numFmt numFmtId="169" formatCode="#,##0.0000000000"/>
    <numFmt numFmtId="170" formatCode="#,##0.00000000"/>
    <numFmt numFmtId="171" formatCode="[$-F800]dddd&quot;, &quot;mmmm\ dd&quot;, &quot;yyyy"/>
    <numFmt numFmtId="172" formatCode="#,##0.0000000"/>
    <numFmt numFmtId="173" formatCode="0.0000000000"/>
    <numFmt numFmtId="174" formatCode="#,##0.000000"/>
    <numFmt numFmtId="175" formatCode="#,##0.000"/>
    <numFmt numFmtId="176" formatCode="#,##0.0"/>
    <numFmt numFmtId="177" formatCode="#,##0.00000000000000000000000000"/>
    <numFmt numFmtId="178" formatCode="dddd&quot;, &quot;mmmm\ d&quot;, &quot;yyyy&quot;, and the Time is &quot;h:mm\ AM/PM"/>
    <numFmt numFmtId="179" formatCode="&quot;Today is &quot;dddd&quot;, &quot;mmmm\ d&quot;, &quot;yyyy&quot;, Time &quot;h:mm\ AM/PM"/>
    <numFmt numFmtId="180" formatCode="dddd&quot;, &quot;mmmm\ d&quot;, &quot;yyyy&quot;, Time is &quot;h:mm\ AM/PM"/>
    <numFmt numFmtId="181" formatCode="dddd&quot;, &quot;mmmm\ d&quot;, &quot;yyyy&quot;, Time &quot;h:mm\ AM/PM"/>
  </numFmts>
  <fonts count="57" x14ac:knownFonts="1">
    <font>
      <sz val="11"/>
      <color rgb="FF000000"/>
      <name val="Calibri"/>
      <family val="2"/>
      <charset val="1"/>
    </font>
    <font>
      <b/>
      <sz val="18"/>
      <name val="Arial"/>
      <family val="2"/>
      <charset val="1"/>
    </font>
    <font>
      <sz val="18"/>
      <color rgb="FF000000"/>
      <name val="Arial"/>
      <family val="2"/>
      <charset val="1"/>
    </font>
    <font>
      <b/>
      <sz val="18"/>
      <color rgb="FFFF0000"/>
      <name val="Arial"/>
      <family val="2"/>
      <charset val="1"/>
    </font>
    <font>
      <b/>
      <sz val="9"/>
      <name val="Arial"/>
      <family val="2"/>
      <charset val="1"/>
    </font>
    <font>
      <b/>
      <sz val="9"/>
      <color rgb="FFFF0000"/>
      <name val="Arial"/>
      <family val="2"/>
      <charset val="1"/>
    </font>
    <font>
      <sz val="9"/>
      <name val="Arial"/>
      <family val="2"/>
      <charset val="1"/>
    </font>
    <font>
      <b/>
      <sz val="11"/>
      <name val="Arial"/>
      <family val="2"/>
      <charset val="1"/>
    </font>
    <font>
      <sz val="18"/>
      <color rgb="FF000000"/>
      <name val="Calibri"/>
      <family val="2"/>
      <charset val="1"/>
    </font>
    <font>
      <sz val="8"/>
      <color rgb="FF000000"/>
      <name val="Calibri"/>
      <family val="2"/>
      <charset val="1"/>
    </font>
    <font>
      <b/>
      <sz val="16"/>
      <color rgb="FF00FF00"/>
      <name val="Arial"/>
      <family val="2"/>
      <charset val="1"/>
    </font>
    <font>
      <b/>
      <sz val="18"/>
      <color rgb="FF00FF00"/>
      <name val="Arial"/>
      <family val="2"/>
      <charset val="1"/>
    </font>
    <font>
      <b/>
      <sz val="22"/>
      <color rgb="FF000000"/>
      <name val="Arial"/>
      <family val="2"/>
      <charset val="1"/>
    </font>
    <font>
      <sz val="16"/>
      <color rgb="FF000000"/>
      <name val="Calibri"/>
      <family val="2"/>
      <charset val="1"/>
    </font>
    <font>
      <sz val="11"/>
      <name val="Calibri"/>
      <family val="2"/>
      <charset val="1"/>
    </font>
    <font>
      <sz val="18"/>
      <name val="Arial"/>
      <family val="2"/>
      <charset val="1"/>
    </font>
    <font>
      <sz val="9"/>
      <color indexed="81"/>
      <name val="Tahoma"/>
      <family val="2"/>
    </font>
    <font>
      <sz val="16"/>
      <color indexed="81"/>
      <name val="Arial"/>
      <family val="2"/>
    </font>
    <font>
      <sz val="9"/>
      <color indexed="81"/>
      <name val="Arial"/>
      <family val="2"/>
    </font>
    <font>
      <b/>
      <sz val="16"/>
      <color indexed="81"/>
      <name val="Arial"/>
      <family val="2"/>
    </font>
    <font>
      <sz val="12"/>
      <name val="Arial"/>
      <family val="2"/>
    </font>
    <font>
      <b/>
      <sz val="13"/>
      <color rgb="FF000000"/>
      <name val="Arial"/>
      <family val="2"/>
    </font>
    <font>
      <sz val="13"/>
      <color rgb="FF000000"/>
      <name val="Calibri"/>
      <family val="2"/>
      <charset val="1"/>
    </font>
    <font>
      <sz val="13"/>
      <color rgb="FFFFFF00"/>
      <name val="Arial"/>
      <family val="2"/>
      <charset val="1"/>
    </font>
    <font>
      <sz val="13"/>
      <color rgb="FF000000"/>
      <name val="Arial"/>
      <family val="2"/>
    </font>
    <font>
      <sz val="13"/>
      <color rgb="FF000000"/>
      <name val="Arial"/>
      <family val="2"/>
      <charset val="1"/>
    </font>
    <font>
      <b/>
      <sz val="12"/>
      <name val="Arial"/>
      <family val="2"/>
    </font>
    <font>
      <b/>
      <sz val="12"/>
      <color rgb="FF000000"/>
      <name val="Arial"/>
      <family val="2"/>
    </font>
    <font>
      <b/>
      <sz val="12"/>
      <color rgb="FFFF0000"/>
      <name val="Arial"/>
      <family val="2"/>
    </font>
    <font>
      <b/>
      <u/>
      <sz val="12"/>
      <color rgb="FFFF0000"/>
      <name val="Arial"/>
      <family val="2"/>
    </font>
    <font>
      <b/>
      <u/>
      <sz val="12"/>
      <color rgb="FF000000"/>
      <name val="Arial"/>
      <family val="2"/>
    </font>
    <font>
      <b/>
      <sz val="12"/>
      <color rgb="FF00FF00"/>
      <name val="Arial"/>
      <family val="2"/>
    </font>
    <font>
      <b/>
      <sz val="10"/>
      <name val="Arial"/>
      <family val="2"/>
    </font>
    <font>
      <b/>
      <u/>
      <sz val="12"/>
      <name val="Arial"/>
      <family val="2"/>
    </font>
    <font>
      <sz val="12"/>
      <color rgb="FF000000"/>
      <name val="Arial"/>
      <family val="2"/>
    </font>
    <font>
      <sz val="12"/>
      <color rgb="FFFFFF00"/>
      <name val="Arial"/>
      <family val="2"/>
    </font>
    <font>
      <u/>
      <sz val="11"/>
      <color theme="10"/>
      <name val="Calibri"/>
      <family val="2"/>
      <charset val="1"/>
    </font>
    <font>
      <sz val="12"/>
      <color rgb="FF000000"/>
      <name val="Calibri"/>
      <family val="2"/>
      <charset val="1"/>
    </font>
    <font>
      <sz val="12"/>
      <color rgb="FF000000"/>
      <name val="Arial"/>
      <family val="2"/>
      <charset val="1"/>
    </font>
    <font>
      <sz val="12"/>
      <color rgb="FFFF8C00"/>
      <name val="Calibri"/>
      <family val="2"/>
      <charset val="1"/>
    </font>
    <font>
      <b/>
      <sz val="12"/>
      <color rgb="FF000000"/>
      <name val="Arial"/>
      <family val="2"/>
      <charset val="1"/>
    </font>
    <font>
      <b/>
      <sz val="12"/>
      <color rgb="FFFF0000"/>
      <name val="Arial"/>
      <family val="2"/>
      <charset val="1"/>
    </font>
    <font>
      <b/>
      <sz val="12"/>
      <color rgb="FF0000A0"/>
      <name val="Arial"/>
      <family val="2"/>
    </font>
    <font>
      <sz val="12"/>
      <color rgb="FF0000A0"/>
      <name val="Arial"/>
      <family val="2"/>
    </font>
    <font>
      <sz val="12"/>
      <color rgb="FFFF0000"/>
      <name val="Arial"/>
      <family val="2"/>
    </font>
    <font>
      <b/>
      <sz val="11"/>
      <color rgb="FFFF0000"/>
      <name val="Arial"/>
      <family val="2"/>
    </font>
    <font>
      <b/>
      <sz val="12"/>
      <color theme="9" tint="-0.499984740745262"/>
      <name val="Arial"/>
      <family val="2"/>
    </font>
    <font>
      <b/>
      <sz val="9"/>
      <color indexed="81"/>
      <name val="Tahoma"/>
      <family val="2"/>
    </font>
    <font>
      <b/>
      <u/>
      <sz val="14"/>
      <color rgb="FFFF0000"/>
      <name val="Arial"/>
      <family val="2"/>
    </font>
    <font>
      <u/>
      <sz val="16"/>
      <color indexed="81"/>
      <name val="Arial"/>
      <family val="2"/>
    </font>
    <font>
      <b/>
      <sz val="14"/>
      <color rgb="FF000000"/>
      <name val="Arial"/>
      <family val="2"/>
    </font>
    <font>
      <sz val="14"/>
      <color rgb="FF000000"/>
      <name val="Arial"/>
      <family val="2"/>
    </font>
    <font>
      <sz val="14"/>
      <name val="Arial"/>
      <family val="2"/>
    </font>
    <font>
      <b/>
      <u/>
      <sz val="14"/>
      <color theme="10"/>
      <name val="Arial"/>
      <family val="2"/>
    </font>
    <font>
      <b/>
      <sz val="14"/>
      <color rgb="FFFF0000"/>
      <name val="Arial"/>
      <family val="2"/>
    </font>
    <font>
      <b/>
      <sz val="14"/>
      <name val="Arial"/>
      <family val="2"/>
    </font>
    <font>
      <sz val="18"/>
      <color rgb="FF000000"/>
      <name val="Arial"/>
      <family val="2"/>
    </font>
  </fonts>
  <fills count="38">
    <fill>
      <patternFill patternType="none"/>
    </fill>
    <fill>
      <patternFill patternType="gray125"/>
    </fill>
    <fill>
      <patternFill patternType="solid">
        <fgColor rgb="FF000000"/>
        <bgColor rgb="FF003300"/>
      </patternFill>
    </fill>
    <fill>
      <patternFill patternType="solid">
        <fgColor rgb="FFFFFF00"/>
        <bgColor rgb="FFFFFF00"/>
      </patternFill>
    </fill>
    <fill>
      <patternFill patternType="solid">
        <fgColor rgb="FFFFFFFF"/>
        <bgColor rgb="FFF2F2F2"/>
      </patternFill>
    </fill>
    <fill>
      <patternFill patternType="solid">
        <fgColor rgb="FF00FF00"/>
        <bgColor rgb="FF33CCCC"/>
      </patternFill>
    </fill>
    <fill>
      <patternFill patternType="solid">
        <fgColor rgb="FFFFFF99"/>
        <bgColor rgb="FFFFFFCC"/>
      </patternFill>
    </fill>
    <fill>
      <patternFill patternType="solid">
        <fgColor rgb="FFD9D9D9"/>
        <bgColor rgb="FFF2F2F2"/>
      </patternFill>
    </fill>
    <fill>
      <patternFill patternType="solid">
        <fgColor rgb="FFBFBFBF"/>
        <bgColor rgb="FFE6B9B8"/>
      </patternFill>
    </fill>
    <fill>
      <patternFill patternType="solid">
        <fgColor rgb="FFF2F2F2"/>
        <bgColor rgb="FFFFFFFF"/>
      </patternFill>
    </fill>
    <fill>
      <patternFill patternType="solid">
        <fgColor rgb="FFFF0000"/>
        <bgColor rgb="FF993300"/>
      </patternFill>
    </fill>
    <fill>
      <patternFill patternType="solid">
        <fgColor rgb="FFFF8C00"/>
        <bgColor rgb="FFFF6600"/>
      </patternFill>
    </fill>
    <fill>
      <patternFill patternType="solid">
        <fgColor rgb="FF66FFFF"/>
        <bgColor rgb="FF33CCCC"/>
      </patternFill>
    </fill>
    <fill>
      <patternFill patternType="solid">
        <fgColor rgb="FFFFCC99"/>
        <bgColor rgb="FFE6B9B8"/>
      </patternFill>
    </fill>
    <fill>
      <patternFill patternType="solid">
        <fgColor rgb="FFFF66FF"/>
        <bgColor rgb="FFCC99FF"/>
      </patternFill>
    </fill>
    <fill>
      <patternFill patternType="solid">
        <fgColor rgb="FF00FF00"/>
        <bgColor indexed="64"/>
      </patternFill>
    </fill>
    <fill>
      <patternFill patternType="solid">
        <fgColor theme="0"/>
        <bgColor rgb="FF003300"/>
      </patternFill>
    </fill>
    <fill>
      <patternFill patternType="solid">
        <fgColor theme="1"/>
        <bgColor indexed="64"/>
      </patternFill>
    </fill>
    <fill>
      <patternFill patternType="solid">
        <fgColor theme="0" tint="-0.14999847407452621"/>
        <bgColor rgb="FF33CCCC"/>
      </patternFill>
    </fill>
    <fill>
      <patternFill patternType="solid">
        <fgColor theme="0" tint="-0.14999847407452621"/>
        <bgColor rgb="FF003300"/>
      </patternFill>
    </fill>
    <fill>
      <patternFill patternType="solid">
        <fgColor theme="0"/>
        <bgColor rgb="FFF2F2F2"/>
      </patternFill>
    </fill>
    <fill>
      <patternFill patternType="solid">
        <fgColor theme="0" tint="-0.249977111117893"/>
        <bgColor rgb="FFFF6600"/>
      </patternFill>
    </fill>
    <fill>
      <patternFill patternType="solid">
        <fgColor theme="0" tint="-0.249977111117893"/>
        <bgColor indexed="64"/>
      </patternFill>
    </fill>
    <fill>
      <patternFill patternType="solid">
        <fgColor theme="0" tint="-0.249977111117893"/>
        <bgColor rgb="FFFFFFCC"/>
      </patternFill>
    </fill>
    <fill>
      <patternFill patternType="solid">
        <fgColor rgb="FF00FF00"/>
        <bgColor rgb="FF003300"/>
      </patternFill>
    </fill>
    <fill>
      <patternFill patternType="solid">
        <fgColor rgb="FF00FF00"/>
        <bgColor rgb="FFFFFF00"/>
      </patternFill>
    </fill>
    <fill>
      <patternFill patternType="solid">
        <fgColor rgb="FF00FF00"/>
        <bgColor rgb="FFF2F2F2"/>
      </patternFill>
    </fill>
    <fill>
      <patternFill patternType="solid">
        <fgColor rgb="FF00FF00"/>
        <bgColor rgb="FF993300"/>
      </patternFill>
    </fill>
    <fill>
      <patternFill patternType="solid">
        <fgColor rgb="FF00FF00"/>
        <bgColor rgb="FFFF6600"/>
      </patternFill>
    </fill>
    <fill>
      <patternFill patternType="solid">
        <fgColor rgb="FF00FF00"/>
        <bgColor rgb="FFFFFFCC"/>
      </patternFill>
    </fill>
    <fill>
      <patternFill patternType="solid">
        <fgColor rgb="FFFFFF99"/>
        <bgColor rgb="FFFFFF00"/>
      </patternFill>
    </fill>
    <fill>
      <patternFill patternType="solid">
        <fgColor rgb="FFFFFF99"/>
        <bgColor indexed="64"/>
      </patternFill>
    </fill>
    <fill>
      <patternFill patternType="solid">
        <fgColor rgb="FFFFFF99"/>
        <bgColor rgb="FF33CCCC"/>
      </patternFill>
    </fill>
    <fill>
      <patternFill patternType="solid">
        <fgColor theme="0"/>
        <bgColor indexed="64"/>
      </patternFill>
    </fill>
    <fill>
      <patternFill patternType="solid">
        <fgColor theme="0" tint="-0.34998626667073579"/>
        <bgColor indexed="64"/>
      </patternFill>
    </fill>
    <fill>
      <patternFill patternType="solid">
        <fgColor theme="0" tint="-0.34998626667073579"/>
        <bgColor rgb="FF33CCCC"/>
      </patternFill>
    </fill>
    <fill>
      <patternFill patternType="solid">
        <fgColor theme="0" tint="-0.14999847407452621"/>
        <bgColor indexed="64"/>
      </patternFill>
    </fill>
    <fill>
      <patternFill patternType="solid">
        <fgColor theme="0" tint="-0.34998626667073579"/>
        <bgColor rgb="FF003300"/>
      </patternFill>
    </fill>
  </fills>
  <borders count="38">
    <border>
      <left/>
      <right/>
      <top/>
      <bottom/>
      <diagonal/>
    </border>
    <border>
      <left/>
      <right/>
      <top style="thick">
        <color auto="1"/>
      </top>
      <bottom style="thick">
        <color auto="1"/>
      </bottom>
      <diagonal/>
    </border>
    <border>
      <left/>
      <right/>
      <top/>
      <bottom style="thick">
        <color rgb="FFFF0000"/>
      </bottom>
      <diagonal/>
    </border>
    <border>
      <left/>
      <right style="thick">
        <color rgb="FFFF0000"/>
      </right>
      <top/>
      <bottom/>
      <diagonal/>
    </border>
    <border>
      <left style="thick">
        <color rgb="FFFF0000"/>
      </left>
      <right style="thick">
        <color rgb="FFFF0000"/>
      </right>
      <top style="thick">
        <color rgb="FFFF0000"/>
      </top>
      <bottom/>
      <diagonal/>
    </border>
    <border>
      <left/>
      <right/>
      <top style="thick">
        <color rgb="FFFF0000"/>
      </top>
      <bottom style="thick">
        <color rgb="FFFF0000"/>
      </bottom>
      <diagonal/>
    </border>
    <border>
      <left style="thick">
        <color rgb="FFFF0000"/>
      </left>
      <right style="thick">
        <color rgb="FFFF0000"/>
      </right>
      <top/>
      <bottom style="thick">
        <color rgb="FFFF0000"/>
      </bottom>
      <diagonal/>
    </border>
    <border>
      <left style="thin">
        <color auto="1"/>
      </left>
      <right style="thin">
        <color auto="1"/>
      </right>
      <top style="thin">
        <color auto="1"/>
      </top>
      <bottom style="thin">
        <color auto="1"/>
      </bottom>
      <diagonal/>
    </border>
    <border>
      <left/>
      <right/>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style="thick">
        <color auto="1"/>
      </left>
      <right style="thick">
        <color auto="1"/>
      </right>
      <top/>
      <bottom style="thick">
        <color auto="1"/>
      </bottom>
      <diagonal/>
    </border>
    <border>
      <left style="thick">
        <color auto="1"/>
      </left>
      <right/>
      <top/>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n">
        <color auto="1"/>
      </left>
      <right/>
      <top/>
      <bottom/>
      <diagonal/>
    </border>
    <border>
      <left/>
      <right style="thin">
        <color auto="1"/>
      </right>
      <top/>
      <bottom/>
      <diagonal/>
    </border>
    <border>
      <left style="thick">
        <color auto="1"/>
      </left>
      <right style="thick">
        <color auto="1"/>
      </right>
      <top/>
      <bottom/>
      <diagonal/>
    </border>
    <border>
      <left/>
      <right style="thick">
        <color auto="1"/>
      </right>
      <top/>
      <bottom/>
      <diagonal/>
    </border>
    <border>
      <left style="thick">
        <color auto="1"/>
      </left>
      <right style="thick">
        <color auto="1"/>
      </right>
      <top style="thick">
        <color auto="1"/>
      </top>
      <bottom/>
      <diagonal/>
    </border>
    <border>
      <left style="thin">
        <color auto="1"/>
      </left>
      <right style="thin">
        <color auto="1"/>
      </right>
      <top style="thin">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ck">
        <color auto="1"/>
      </bottom>
      <diagonal/>
    </border>
    <border>
      <left style="thin">
        <color auto="1"/>
      </left>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s>
  <cellStyleXfs count="2">
    <xf numFmtId="0" fontId="0" fillId="0" borderId="0"/>
    <xf numFmtId="0" fontId="36" fillId="0" borderId="0" applyNumberFormat="0" applyFill="0" applyBorder="0" applyAlignment="0" applyProtection="0"/>
  </cellStyleXfs>
  <cellXfs count="252">
    <xf numFmtId="0" fontId="0" fillId="0" borderId="0" xfId="0"/>
    <xf numFmtId="0" fontId="0" fillId="0" borderId="0" xfId="0" applyProtection="1"/>
    <xf numFmtId="0" fontId="0" fillId="2" borderId="0" xfId="0" applyFill="1" applyProtection="1"/>
    <xf numFmtId="0" fontId="2" fillId="2" borderId="0" xfId="0" applyFont="1" applyFill="1" applyBorder="1" applyAlignment="1" applyProtection="1"/>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vertical="center"/>
    </xf>
    <xf numFmtId="0" fontId="3" fillId="2" borderId="3" xfId="0" applyFont="1" applyFill="1" applyBorder="1" applyAlignment="1" applyProtection="1">
      <alignment horizontal="center" vertical="center"/>
    </xf>
    <xf numFmtId="167" fontId="7" fillId="7" borderId="6" xfId="0" applyNumberFormat="1" applyFont="1" applyFill="1" applyBorder="1" applyAlignment="1" applyProtection="1">
      <alignment horizontal="center" vertical="center"/>
    </xf>
    <xf numFmtId="0" fontId="4" fillId="8" borderId="6" xfId="0" applyFont="1" applyFill="1" applyBorder="1" applyAlignment="1" applyProtection="1">
      <alignment horizontal="center" vertical="center"/>
    </xf>
    <xf numFmtId="0" fontId="4" fillId="7" borderId="2" xfId="0" applyFont="1" applyFill="1" applyBorder="1" applyAlignment="1" applyProtection="1">
      <alignment horizontal="center" vertical="center"/>
    </xf>
    <xf numFmtId="0" fontId="4" fillId="8" borderId="2" xfId="0" applyFont="1" applyFill="1" applyBorder="1" applyAlignment="1" applyProtection="1">
      <alignment horizontal="center" vertical="center"/>
    </xf>
    <xf numFmtId="0" fontId="4" fillId="8" borderId="4"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8" borderId="6" xfId="0" applyFont="1" applyFill="1" applyBorder="1" applyAlignment="1" applyProtection="1">
      <alignment horizontal="center" vertical="center"/>
    </xf>
    <xf numFmtId="164" fontId="1" fillId="7" borderId="7" xfId="0" applyNumberFormat="1" applyFont="1" applyFill="1" applyBorder="1" applyAlignment="1" applyProtection="1">
      <alignment horizontal="center" vertical="center"/>
    </xf>
    <xf numFmtId="1" fontId="8" fillId="2" borderId="0" xfId="0" applyNumberFormat="1" applyFont="1" applyFill="1" applyBorder="1" applyAlignment="1" applyProtection="1">
      <alignment horizontal="center" vertical="center"/>
    </xf>
    <xf numFmtId="0" fontId="0" fillId="10" borderId="13" xfId="0" applyFill="1" applyBorder="1" applyProtection="1"/>
    <xf numFmtId="0" fontId="0" fillId="5" borderId="0" xfId="0" applyFill="1" applyProtection="1"/>
    <xf numFmtId="0" fontId="0" fillId="12" borderId="0" xfId="0" applyFill="1" applyProtection="1"/>
    <xf numFmtId="0" fontId="0" fillId="5" borderId="0" xfId="0" applyFill="1" applyBorder="1" applyAlignment="1" applyProtection="1">
      <alignment horizontal="center"/>
    </xf>
    <xf numFmtId="0" fontId="0" fillId="2" borderId="0" xfId="0" applyFill="1" applyBorder="1" applyAlignment="1" applyProtection="1">
      <alignment horizontal="center"/>
    </xf>
    <xf numFmtId="0" fontId="0" fillId="12" borderId="0" xfId="0" applyFill="1" applyBorder="1" applyAlignment="1" applyProtection="1">
      <alignment horizontal="center"/>
    </xf>
    <xf numFmtId="0" fontId="0" fillId="0" borderId="0" xfId="0" applyBorder="1" applyAlignment="1" applyProtection="1">
      <alignment horizontal="center"/>
    </xf>
    <xf numFmtId="22" fontId="0" fillId="14" borderId="0" xfId="0" applyNumberFormat="1" applyFill="1" applyAlignment="1" applyProtection="1">
      <alignment horizontal="center"/>
    </xf>
    <xf numFmtId="0" fontId="12" fillId="4" borderId="17" xfId="0" applyFont="1" applyFill="1" applyBorder="1" applyAlignment="1" applyProtection="1">
      <alignment horizontal="center"/>
    </xf>
    <xf numFmtId="0" fontId="15" fillId="16" borderId="0" xfId="0" applyFont="1" applyFill="1" applyBorder="1" applyAlignment="1" applyProtection="1">
      <alignment horizontal="center" vertical="center"/>
    </xf>
    <xf numFmtId="167" fontId="15" fillId="16" borderId="0" xfId="0" applyNumberFormat="1" applyFont="1" applyFill="1" applyBorder="1" applyAlignment="1" applyProtection="1">
      <alignment horizontal="center" vertical="center"/>
    </xf>
    <xf numFmtId="0" fontId="0" fillId="0" borderId="0" xfId="0" applyBorder="1" applyAlignment="1" applyProtection="1"/>
    <xf numFmtId="0" fontId="0" fillId="0" borderId="20" xfId="0" applyBorder="1" applyAlignment="1" applyProtection="1"/>
    <xf numFmtId="0" fontId="0" fillId="2" borderId="0" xfId="0" applyFill="1" applyBorder="1" applyAlignment="1" applyProtection="1"/>
    <xf numFmtId="0" fontId="14" fillId="16" borderId="0" xfId="0" applyFont="1" applyFill="1" applyBorder="1" applyAlignment="1" applyProtection="1"/>
    <xf numFmtId="0" fontId="4" fillId="7" borderId="4" xfId="0" applyFont="1" applyFill="1" applyBorder="1" applyAlignment="1" applyProtection="1">
      <alignment horizontal="center" vertical="center"/>
    </xf>
    <xf numFmtId="0" fontId="6" fillId="8" borderId="4" xfId="0" applyFont="1" applyFill="1" applyBorder="1" applyAlignment="1" applyProtection="1">
      <alignment horizontal="center" vertical="center"/>
    </xf>
    <xf numFmtId="0" fontId="0" fillId="15" borderId="18" xfId="0" applyFill="1" applyBorder="1" applyProtection="1"/>
    <xf numFmtId="2" fontId="0" fillId="0" borderId="0" xfId="0" applyNumberFormat="1" applyBorder="1" applyAlignment="1" applyProtection="1">
      <alignment horizontal="center" vertical="center"/>
    </xf>
    <xf numFmtId="14" fontId="0" fillId="0" borderId="0" xfId="0" applyNumberFormat="1" applyBorder="1" applyAlignment="1" applyProtection="1">
      <alignment horizontal="center" vertical="center"/>
    </xf>
    <xf numFmtId="0" fontId="0" fillId="0" borderId="0" xfId="0" applyBorder="1" applyAlignment="1" applyProtection="1">
      <alignment horizontal="center" vertical="center"/>
    </xf>
    <xf numFmtId="0" fontId="9" fillId="0" borderId="0" xfId="0" applyFont="1" applyBorder="1" applyAlignment="1" applyProtection="1"/>
    <xf numFmtId="0" fontId="9" fillId="0" borderId="0" xfId="0" applyFont="1" applyBorder="1" applyAlignment="1" applyProtection="1">
      <alignment horizontal="center" vertical="center"/>
    </xf>
    <xf numFmtId="0" fontId="0" fillId="15" borderId="13" xfId="0" applyFill="1" applyBorder="1" applyProtection="1"/>
    <xf numFmtId="0" fontId="21" fillId="15" borderId="12" xfId="0" applyFont="1" applyFill="1" applyBorder="1" applyProtection="1"/>
    <xf numFmtId="0" fontId="21" fillId="15" borderId="14" xfId="0" applyFont="1" applyFill="1" applyBorder="1" applyProtection="1"/>
    <xf numFmtId="0" fontId="22" fillId="17" borderId="16" xfId="0" applyFont="1" applyFill="1" applyBorder="1" applyProtection="1"/>
    <xf numFmtId="0" fontId="22" fillId="2" borderId="0" xfId="0" applyFont="1" applyFill="1" applyBorder="1" applyAlignment="1" applyProtection="1"/>
    <xf numFmtId="0" fontId="23" fillId="2" borderId="0" xfId="0" applyFont="1" applyFill="1" applyBorder="1" applyAlignment="1" applyProtection="1"/>
    <xf numFmtId="0" fontId="23" fillId="2" borderId="0" xfId="0" applyFont="1" applyFill="1" applyBorder="1" applyAlignment="1" applyProtection="1">
      <alignment vertical="center"/>
    </xf>
    <xf numFmtId="0" fontId="25" fillId="2" borderId="0" xfId="0" applyFont="1" applyFill="1" applyBorder="1" applyAlignment="1" applyProtection="1"/>
    <xf numFmtId="0" fontId="22" fillId="17" borderId="22" xfId="0" applyFont="1" applyFill="1" applyBorder="1" applyProtection="1"/>
    <xf numFmtId="0" fontId="27" fillId="15" borderId="33" xfId="0" applyFont="1" applyFill="1" applyBorder="1" applyAlignment="1" applyProtection="1"/>
    <xf numFmtId="168" fontId="28" fillId="29" borderId="33" xfId="0" applyNumberFormat="1" applyFont="1" applyFill="1" applyBorder="1" applyAlignment="1" applyProtection="1">
      <alignment vertical="center" shrinkToFit="1"/>
    </xf>
    <xf numFmtId="170" fontId="28" fillId="29" borderId="33" xfId="0" applyNumberFormat="1" applyFont="1" applyFill="1" applyBorder="1" applyAlignment="1" applyProtection="1">
      <alignment vertical="center" shrinkToFit="1"/>
    </xf>
    <xf numFmtId="0" fontId="28" fillId="2" borderId="33" xfId="0" applyFont="1" applyFill="1" applyBorder="1" applyAlignment="1" applyProtection="1">
      <alignment horizontal="right"/>
    </xf>
    <xf numFmtId="0" fontId="29" fillId="2" borderId="33" xfId="0" applyFont="1" applyFill="1" applyBorder="1" applyAlignment="1" applyProtection="1">
      <alignment horizontal="right"/>
    </xf>
    <xf numFmtId="171" fontId="28" fillId="7" borderId="33" xfId="0" applyNumberFormat="1" applyFont="1" applyFill="1" applyBorder="1" applyAlignment="1" applyProtection="1">
      <alignment horizontal="right"/>
    </xf>
    <xf numFmtId="169" fontId="28" fillId="7" borderId="33" xfId="0" applyNumberFormat="1" applyFont="1" applyFill="1" applyBorder="1" applyAlignment="1" applyProtection="1"/>
    <xf numFmtId="169" fontId="28" fillId="2" borderId="33" xfId="0" applyNumberFormat="1" applyFont="1" applyFill="1" applyBorder="1" applyAlignment="1" applyProtection="1"/>
    <xf numFmtId="0" fontId="28" fillId="2" borderId="33" xfId="0" applyFont="1" applyFill="1" applyBorder="1" applyAlignment="1" applyProtection="1"/>
    <xf numFmtId="171" fontId="29" fillId="2" borderId="33" xfId="0" applyNumberFormat="1" applyFont="1" applyFill="1" applyBorder="1" applyAlignment="1" applyProtection="1">
      <alignment horizontal="right" vertical="center"/>
    </xf>
    <xf numFmtId="169" fontId="29" fillId="8" borderId="33" xfId="0" applyNumberFormat="1" applyFont="1" applyFill="1" applyBorder="1" applyAlignment="1" applyProtection="1">
      <alignment horizontal="center" vertical="center"/>
    </xf>
    <xf numFmtId="169" fontId="29" fillId="2" borderId="33" xfId="0" applyNumberFormat="1" applyFont="1" applyFill="1" applyBorder="1" applyAlignment="1" applyProtection="1">
      <alignment vertical="center"/>
    </xf>
    <xf numFmtId="0" fontId="27" fillId="2" borderId="33" xfId="0" applyFont="1" applyFill="1" applyBorder="1" applyAlignment="1" applyProtection="1"/>
    <xf numFmtId="0" fontId="27" fillId="3" borderId="33" xfId="0" applyFont="1" applyFill="1" applyBorder="1" applyAlignment="1" applyProtection="1"/>
    <xf numFmtId="171" fontId="27" fillId="3" borderId="33" xfId="0" applyNumberFormat="1" applyFont="1" applyFill="1" applyBorder="1" applyAlignment="1" applyProtection="1">
      <alignment horizontal="left" vertical="center"/>
    </xf>
    <xf numFmtId="0" fontId="31" fillId="2" borderId="33" xfId="0" applyFont="1" applyFill="1" applyBorder="1" applyAlignment="1" applyProtection="1">
      <alignment horizontal="right"/>
    </xf>
    <xf numFmtId="173" fontId="28" fillId="8" borderId="33" xfId="0" applyNumberFormat="1" applyFont="1" applyFill="1" applyBorder="1" applyAlignment="1" applyProtection="1">
      <alignment horizontal="right"/>
    </xf>
    <xf numFmtId="173" fontId="28" fillId="7" borderId="33" xfId="0" applyNumberFormat="1" applyFont="1" applyFill="1" applyBorder="1" applyAlignment="1" applyProtection="1"/>
    <xf numFmtId="173" fontId="28" fillId="8" borderId="33" xfId="0" applyNumberFormat="1" applyFont="1" applyFill="1" applyBorder="1" applyAlignment="1" applyProtection="1"/>
    <xf numFmtId="0" fontId="28" fillId="15" borderId="0" xfId="0" applyFont="1" applyFill="1" applyBorder="1" applyAlignment="1" applyProtection="1">
      <alignment vertical="center" wrapText="1"/>
    </xf>
    <xf numFmtId="0" fontId="28" fillId="15" borderId="22" xfId="0" applyFont="1" applyFill="1" applyBorder="1" applyAlignment="1" applyProtection="1">
      <alignment vertical="center" wrapText="1"/>
    </xf>
    <xf numFmtId="0" fontId="28" fillId="26" borderId="0" xfId="0" applyFont="1" applyFill="1" applyBorder="1" applyAlignment="1" applyProtection="1">
      <alignment vertical="center"/>
    </xf>
    <xf numFmtId="0" fontId="34" fillId="15" borderId="11" xfId="0" applyFont="1" applyFill="1" applyBorder="1" applyProtection="1"/>
    <xf numFmtId="0" fontId="35" fillId="24" borderId="0" xfId="0" applyFont="1" applyFill="1" applyBorder="1" applyAlignment="1" applyProtection="1"/>
    <xf numFmtId="0" fontId="26" fillId="30" borderId="23" xfId="0" applyFont="1" applyFill="1" applyBorder="1" applyAlignment="1" applyProtection="1">
      <alignment horizontal="center" vertical="center" wrapText="1"/>
    </xf>
    <xf numFmtId="0" fontId="33" fillId="30" borderId="23" xfId="0" applyFont="1" applyFill="1" applyBorder="1" applyAlignment="1" applyProtection="1">
      <alignment horizontal="center" vertical="center" wrapText="1"/>
    </xf>
    <xf numFmtId="0" fontId="34" fillId="15" borderId="0" xfId="0" applyFont="1" applyFill="1" applyBorder="1" applyProtection="1"/>
    <xf numFmtId="0" fontId="34" fillId="15" borderId="22" xfId="0" applyFont="1" applyFill="1" applyBorder="1" applyProtection="1"/>
    <xf numFmtId="0" fontId="20" fillId="15" borderId="10" xfId="0" applyFont="1" applyFill="1" applyBorder="1" applyAlignment="1" applyProtection="1"/>
    <xf numFmtId="0" fontId="34" fillId="15" borderId="10" xfId="0" applyFont="1" applyFill="1" applyBorder="1" applyAlignment="1" applyProtection="1"/>
    <xf numFmtId="0" fontId="26" fillId="25" borderId="29" xfId="0" applyFont="1" applyFill="1" applyBorder="1" applyAlignment="1" applyProtection="1">
      <alignment vertical="center"/>
    </xf>
    <xf numFmtId="0" fontId="26" fillId="25" borderId="31" xfId="0" applyFont="1" applyFill="1" applyBorder="1" applyAlignment="1" applyProtection="1">
      <alignment vertical="center" shrinkToFit="1"/>
    </xf>
    <xf numFmtId="0" fontId="37" fillId="15" borderId="32" xfId="0" applyFont="1" applyFill="1" applyBorder="1" applyProtection="1"/>
    <xf numFmtId="0" fontId="37" fillId="15" borderId="34" xfId="0" applyFont="1" applyFill="1" applyBorder="1" applyProtection="1"/>
    <xf numFmtId="0" fontId="28" fillId="15" borderId="32" xfId="0" applyFont="1" applyFill="1" applyBorder="1" applyAlignment="1" applyProtection="1">
      <alignment horizontal="center" vertical="center"/>
    </xf>
    <xf numFmtId="1" fontId="26" fillId="15" borderId="32" xfId="0" applyNumberFormat="1" applyFont="1" applyFill="1" applyBorder="1" applyAlignment="1" applyProtection="1">
      <alignment horizontal="center" vertical="center"/>
    </xf>
    <xf numFmtId="0" fontId="26" fillId="15" borderId="32" xfId="0" applyFont="1" applyFill="1" applyBorder="1" applyAlignment="1" applyProtection="1">
      <alignment horizontal="center" vertical="center"/>
    </xf>
    <xf numFmtId="0" fontId="26" fillId="15" borderId="35" xfId="0" applyFont="1" applyFill="1" applyBorder="1" applyAlignment="1" applyProtection="1">
      <alignment horizontal="center" vertical="center"/>
    </xf>
    <xf numFmtId="0" fontId="37" fillId="15" borderId="37" xfId="0" applyFont="1" applyFill="1" applyBorder="1" applyProtection="1"/>
    <xf numFmtId="0" fontId="28" fillId="15" borderId="14" xfId="0" applyFont="1" applyFill="1" applyBorder="1" applyAlignment="1" applyProtection="1">
      <alignment horizontal="center" vertical="center"/>
    </xf>
    <xf numFmtId="0" fontId="28" fillId="27" borderId="1" xfId="0" applyFont="1" applyFill="1" applyBorder="1" applyAlignment="1" applyProtection="1">
      <alignment vertical="center"/>
    </xf>
    <xf numFmtId="0" fontId="34" fillId="15" borderId="18" xfId="0" applyFont="1" applyFill="1" applyBorder="1" applyAlignment="1" applyProtection="1">
      <alignment horizontal="center" vertical="center"/>
    </xf>
    <xf numFmtId="0" fontId="27" fillId="15" borderId="14" xfId="0" applyFont="1" applyFill="1" applyBorder="1" applyProtection="1"/>
    <xf numFmtId="0" fontId="37" fillId="2" borderId="0" xfId="0" applyFont="1" applyFill="1" applyBorder="1" applyAlignment="1" applyProtection="1"/>
    <xf numFmtId="0" fontId="37" fillId="11" borderId="16" xfId="0" applyFont="1" applyFill="1" applyBorder="1" applyAlignment="1" applyProtection="1"/>
    <xf numFmtId="0" fontId="37" fillId="0" borderId="0" xfId="0" applyFont="1" applyBorder="1" applyAlignment="1" applyProtection="1"/>
    <xf numFmtId="0" fontId="38" fillId="21" borderId="0" xfId="0" applyFont="1" applyFill="1" applyBorder="1" applyAlignment="1" applyProtection="1">
      <alignment vertical="center"/>
    </xf>
    <xf numFmtId="0" fontId="38" fillId="11" borderId="0" xfId="0" applyFont="1" applyFill="1" applyBorder="1" applyAlignment="1" applyProtection="1">
      <alignment vertical="center"/>
    </xf>
    <xf numFmtId="0" fontId="39" fillId="11" borderId="0" xfId="0" applyFont="1" applyFill="1" applyBorder="1" applyAlignment="1" applyProtection="1">
      <alignment horizontal="center"/>
    </xf>
    <xf numFmtId="0" fontId="37" fillId="11" borderId="22" xfId="0" applyFont="1" applyFill="1" applyBorder="1" applyAlignment="1" applyProtection="1"/>
    <xf numFmtId="0" fontId="37" fillId="22" borderId="18" xfId="0" applyFont="1" applyFill="1" applyBorder="1" applyProtection="1"/>
    <xf numFmtId="0" fontId="20" fillId="28" borderId="1" xfId="0" applyFont="1" applyFill="1" applyBorder="1" applyAlignment="1" applyProtection="1"/>
    <xf numFmtId="0" fontId="20" fillId="24" borderId="1" xfId="0" applyFont="1" applyFill="1" applyBorder="1" applyAlignment="1" applyProtection="1"/>
    <xf numFmtId="0" fontId="20" fillId="15" borderId="18" xfId="0" applyFont="1" applyFill="1" applyBorder="1" applyAlignment="1" applyProtection="1">
      <alignment horizontal="center" vertical="center"/>
    </xf>
    <xf numFmtId="0" fontId="37" fillId="6" borderId="16" xfId="0" applyFont="1" applyFill="1" applyBorder="1" applyAlignment="1" applyProtection="1"/>
    <xf numFmtId="0" fontId="37" fillId="6" borderId="22" xfId="0" applyFont="1" applyFill="1" applyBorder="1" applyAlignment="1" applyProtection="1"/>
    <xf numFmtId="0" fontId="20" fillId="5" borderId="8" xfId="0" applyFont="1" applyFill="1" applyBorder="1" applyAlignment="1" applyProtection="1"/>
    <xf numFmtId="0" fontId="20" fillId="24" borderId="8" xfId="0" applyFont="1" applyFill="1" applyBorder="1" applyAlignment="1" applyProtection="1"/>
    <xf numFmtId="0" fontId="20" fillId="15" borderId="13" xfId="0" applyFont="1" applyFill="1" applyBorder="1" applyProtection="1"/>
    <xf numFmtId="0" fontId="34" fillId="15" borderId="13" xfId="0" applyFont="1" applyFill="1" applyBorder="1" applyProtection="1"/>
    <xf numFmtId="0" fontId="34" fillId="22" borderId="14" xfId="0" applyFont="1" applyFill="1" applyBorder="1" applyProtection="1"/>
    <xf numFmtId="0" fontId="34" fillId="2" borderId="0" xfId="0" applyFont="1" applyFill="1" applyBorder="1" applyAlignment="1" applyProtection="1"/>
    <xf numFmtId="0" fontId="34" fillId="0" borderId="0" xfId="0" applyFont="1" applyBorder="1" applyAlignment="1" applyProtection="1"/>
    <xf numFmtId="0" fontId="34" fillId="15" borderId="18" xfId="0" applyFont="1" applyFill="1" applyBorder="1" applyProtection="1"/>
    <xf numFmtId="0" fontId="34" fillId="22" borderId="18" xfId="0" applyFont="1" applyFill="1" applyBorder="1" applyProtection="1"/>
    <xf numFmtId="0" fontId="34" fillId="18" borderId="0" xfId="0" applyFont="1" applyFill="1" applyBorder="1" applyAlignment="1" applyProtection="1"/>
    <xf numFmtId="0" fontId="34" fillId="18" borderId="9" xfId="0" applyFont="1" applyFill="1" applyBorder="1" applyAlignment="1" applyProtection="1"/>
    <xf numFmtId="0" fontId="34" fillId="19" borderId="0" xfId="0" applyFont="1" applyFill="1" applyBorder="1" applyAlignment="1" applyProtection="1"/>
    <xf numFmtId="0" fontId="34" fillId="15" borderId="9" xfId="0" applyFont="1" applyFill="1" applyBorder="1" applyProtection="1"/>
    <xf numFmtId="0" fontId="27" fillId="15" borderId="12" xfId="0" applyFont="1" applyFill="1" applyBorder="1" applyAlignment="1" applyProtection="1">
      <alignment horizontal="center" vertical="center"/>
    </xf>
    <xf numFmtId="0" fontId="44" fillId="5" borderId="8" xfId="0" applyFont="1" applyFill="1" applyBorder="1" applyAlignment="1" applyProtection="1"/>
    <xf numFmtId="0" fontId="44" fillId="24" borderId="8" xfId="0" applyFont="1" applyFill="1" applyBorder="1" applyAlignment="1" applyProtection="1"/>
    <xf numFmtId="0" fontId="26" fillId="20" borderId="15" xfId="0" applyFont="1" applyFill="1" applyBorder="1" applyAlignment="1" applyProtection="1">
      <alignment horizontal="center" vertical="center"/>
      <protection locked="0"/>
    </xf>
    <xf numFmtId="0" fontId="26" fillId="33" borderId="15" xfId="0" applyFont="1" applyFill="1" applyBorder="1" applyAlignment="1" applyProtection="1">
      <alignment horizontal="center" vertical="center"/>
      <protection locked="0"/>
    </xf>
    <xf numFmtId="164" fontId="26" fillId="33" borderId="15" xfId="0" applyNumberFormat="1" applyFont="1" applyFill="1" applyBorder="1" applyAlignment="1" applyProtection="1">
      <alignment horizontal="center" vertical="center"/>
    </xf>
    <xf numFmtId="1" fontId="26" fillId="20" borderId="15" xfId="0" applyNumberFormat="1" applyFont="1" applyFill="1" applyBorder="1" applyAlignment="1" applyProtection="1">
      <alignment horizontal="center" vertical="center"/>
    </xf>
    <xf numFmtId="0" fontId="26" fillId="20" borderId="24" xfId="0" applyFont="1" applyFill="1" applyBorder="1" applyAlignment="1" applyProtection="1">
      <alignment horizontal="center" vertical="center"/>
      <protection locked="0"/>
    </xf>
    <xf numFmtId="0" fontId="26" fillId="20" borderId="26" xfId="0" applyFont="1" applyFill="1" applyBorder="1" applyAlignment="1" applyProtection="1">
      <alignment horizontal="center" vertical="center"/>
      <protection locked="0"/>
    </xf>
    <xf numFmtId="0" fontId="0" fillId="0" borderId="16" xfId="0" applyBorder="1"/>
    <xf numFmtId="0" fontId="26" fillId="34" borderId="9" xfId="0" applyFont="1" applyFill="1" applyBorder="1" applyProtection="1"/>
    <xf numFmtId="0" fontId="20" fillId="34" borderId="11" xfId="0" applyFont="1" applyFill="1" applyBorder="1" applyProtection="1"/>
    <xf numFmtId="0" fontId="26" fillId="36" borderId="12" xfId="0" applyFont="1" applyFill="1" applyBorder="1" applyAlignment="1" applyProtection="1">
      <alignment horizontal="center" vertical="center"/>
    </xf>
    <xf numFmtId="0" fontId="43" fillId="18" borderId="8" xfId="0" applyFont="1" applyFill="1" applyBorder="1" applyAlignment="1" applyProtection="1"/>
    <xf numFmtId="0" fontId="43" fillId="19" borderId="8" xfId="0" applyFont="1" applyFill="1" applyBorder="1" applyAlignment="1" applyProtection="1"/>
    <xf numFmtId="0" fontId="34" fillId="36" borderId="13" xfId="0" applyFont="1" applyFill="1" applyBorder="1" applyProtection="1"/>
    <xf numFmtId="0" fontId="26" fillId="34" borderId="12" xfId="0" applyFont="1" applyFill="1" applyBorder="1" applyAlignment="1" applyProtection="1">
      <alignment horizontal="center" vertical="top"/>
    </xf>
    <xf numFmtId="0" fontId="20" fillId="35" borderId="8" xfId="0" applyFont="1" applyFill="1" applyBorder="1" applyAlignment="1" applyProtection="1"/>
    <xf numFmtId="0" fontId="20" fillId="37" borderId="8" xfId="0" applyFont="1" applyFill="1" applyBorder="1" applyAlignment="1" applyProtection="1"/>
    <xf numFmtId="0" fontId="20" fillId="34" borderId="13" xfId="0" applyFont="1" applyFill="1" applyBorder="1" applyProtection="1"/>
    <xf numFmtId="2" fontId="26" fillId="20" borderId="8" xfId="0" applyNumberFormat="1" applyFont="1" applyFill="1" applyBorder="1" applyAlignment="1" applyProtection="1">
      <alignment horizontal="center" vertical="center"/>
    </xf>
    <xf numFmtId="0" fontId="26" fillId="20" borderId="24" xfId="0" applyFont="1" applyFill="1" applyBorder="1" applyAlignment="1" applyProtection="1">
      <alignment horizontal="center" vertical="center"/>
    </xf>
    <xf numFmtId="0" fontId="42" fillId="20" borderId="24" xfId="0" applyFont="1" applyFill="1" applyBorder="1" applyAlignment="1" applyProtection="1">
      <alignment horizontal="center" vertical="center"/>
    </xf>
    <xf numFmtId="2" fontId="26" fillId="20" borderId="24" xfId="0" applyNumberFormat="1" applyFont="1" applyFill="1" applyBorder="1" applyAlignment="1" applyProtection="1">
      <alignment horizontal="center" vertical="center"/>
      <protection locked="0"/>
    </xf>
    <xf numFmtId="0" fontId="26" fillId="20" borderId="27" xfId="0" applyFont="1" applyFill="1" applyBorder="1" applyAlignment="1" applyProtection="1">
      <alignment horizontal="center" vertical="center"/>
      <protection locked="0"/>
    </xf>
    <xf numFmtId="0" fontId="46" fillId="20" borderId="25" xfId="0" applyFont="1" applyFill="1" applyBorder="1" applyAlignment="1" applyProtection="1">
      <alignment horizontal="center" vertical="center"/>
      <protection locked="0"/>
    </xf>
    <xf numFmtId="0" fontId="21" fillId="15" borderId="9" xfId="0" applyFont="1" applyFill="1" applyBorder="1" applyAlignment="1" applyProtection="1">
      <alignment horizontal="center" vertical="center"/>
    </xf>
    <xf numFmtId="0" fontId="20" fillId="24" borderId="0" xfId="0" applyFont="1" applyFill="1" applyBorder="1" applyAlignment="1" applyProtection="1">
      <alignment vertical="top" wrapText="1"/>
    </xf>
    <xf numFmtId="0" fontId="20" fillId="15" borderId="0" xfId="0" applyFont="1" applyFill="1" applyBorder="1" applyProtection="1"/>
    <xf numFmtId="0" fontId="20" fillId="15" borderId="22" xfId="0" applyFont="1" applyFill="1" applyBorder="1" applyProtection="1"/>
    <xf numFmtId="0" fontId="26" fillId="31" borderId="33" xfId="0" applyFont="1" applyFill="1" applyBorder="1" applyAlignment="1" applyProtection="1"/>
    <xf numFmtId="169" fontId="26" fillId="30" borderId="33" xfId="0" applyNumberFormat="1" applyFont="1" applyFill="1" applyBorder="1" applyAlignment="1" applyProtection="1">
      <alignment vertical="center" shrinkToFit="1"/>
    </xf>
    <xf numFmtId="168" fontId="26" fillId="30" borderId="33" xfId="0" applyNumberFormat="1" applyFont="1" applyFill="1" applyBorder="1" applyAlignment="1" applyProtection="1">
      <alignment vertical="center" shrinkToFit="1"/>
    </xf>
    <xf numFmtId="0" fontId="26" fillId="15" borderId="14" xfId="0" applyFont="1" applyFill="1" applyBorder="1" applyAlignment="1" applyProtection="1">
      <alignment horizontal="center" vertical="center"/>
    </xf>
    <xf numFmtId="0" fontId="44" fillId="15" borderId="9" xfId="0" applyFont="1" applyFill="1" applyBorder="1" applyProtection="1"/>
    <xf numFmtId="0" fontId="50" fillId="15" borderId="16" xfId="0" applyFont="1" applyFill="1" applyBorder="1" applyAlignment="1" applyProtection="1">
      <alignment horizontal="center" vertical="center"/>
    </xf>
    <xf numFmtId="0" fontId="51" fillId="15" borderId="0" xfId="0" applyFont="1" applyFill="1" applyBorder="1" applyAlignment="1" applyProtection="1"/>
    <xf numFmtId="0" fontId="52" fillId="15" borderId="0" xfId="0" applyFont="1" applyFill="1" applyBorder="1" applyAlignment="1" applyProtection="1"/>
    <xf numFmtId="0" fontId="51" fillId="15" borderId="0" xfId="0" applyFont="1" applyFill="1" applyBorder="1" applyProtection="1"/>
    <xf numFmtId="165" fontId="29" fillId="15" borderId="8" xfId="0" applyNumberFormat="1" applyFont="1" applyFill="1" applyBorder="1" applyAlignment="1" applyProtection="1">
      <alignment horizontal="left" vertical="center"/>
    </xf>
    <xf numFmtId="165" fontId="29" fillId="15" borderId="13" xfId="0" applyNumberFormat="1" applyFont="1" applyFill="1" applyBorder="1" applyAlignment="1" applyProtection="1">
      <alignment horizontal="left" vertical="center"/>
    </xf>
    <xf numFmtId="0" fontId="54" fillId="26" borderId="16" xfId="0" applyFont="1" applyFill="1" applyBorder="1" applyAlignment="1" applyProtection="1">
      <alignment horizontal="right"/>
    </xf>
    <xf numFmtId="0" fontId="54" fillId="26" borderId="0" xfId="0" applyFont="1" applyFill="1" applyBorder="1" applyAlignment="1" applyProtection="1">
      <alignment horizontal="right"/>
    </xf>
    <xf numFmtId="179" fontId="54" fillId="24" borderId="0" xfId="0" applyNumberFormat="1" applyFont="1" applyFill="1" applyBorder="1" applyAlignment="1" applyProtection="1">
      <alignment horizontal="left" vertical="center"/>
    </xf>
    <xf numFmtId="179" fontId="54" fillId="24" borderId="22" xfId="0" applyNumberFormat="1" applyFont="1" applyFill="1" applyBorder="1" applyAlignment="1" applyProtection="1">
      <alignment horizontal="left" vertical="center"/>
    </xf>
    <xf numFmtId="0" fontId="28" fillId="18" borderId="8" xfId="0" applyFont="1" applyFill="1" applyBorder="1" applyAlignment="1" applyProtection="1">
      <alignment horizontal="right" vertical="center"/>
    </xf>
    <xf numFmtId="167" fontId="15" fillId="16" borderId="2" xfId="0" applyNumberFormat="1" applyFont="1" applyFill="1" applyBorder="1" applyAlignment="1" applyProtection="1">
      <alignment horizontal="center" vertical="center"/>
    </xf>
    <xf numFmtId="0" fontId="28" fillId="5" borderId="33" xfId="0" applyFont="1" applyFill="1" applyBorder="1" applyAlignment="1" applyProtection="1">
      <alignment horizontal="right" vertical="center"/>
    </xf>
    <xf numFmtId="0" fontId="26" fillId="32" borderId="33" xfId="0" applyFont="1" applyFill="1" applyBorder="1" applyAlignment="1" applyProtection="1">
      <alignment horizontal="right" vertical="center"/>
    </xf>
    <xf numFmtId="0" fontId="28" fillId="18" borderId="16" xfId="0" applyFont="1" applyFill="1" applyBorder="1" applyAlignment="1" applyProtection="1">
      <alignment horizontal="right" vertical="center"/>
    </xf>
    <xf numFmtId="0" fontId="28" fillId="18" borderId="0" xfId="0" applyFont="1" applyFill="1" applyBorder="1" applyAlignment="1" applyProtection="1">
      <alignment horizontal="right" vertical="center"/>
    </xf>
    <xf numFmtId="0" fontId="28" fillId="18" borderId="20" xfId="0" applyFont="1" applyFill="1" applyBorder="1" applyAlignment="1" applyProtection="1">
      <alignment horizontal="right" vertical="center"/>
    </xf>
    <xf numFmtId="0" fontId="26" fillId="32" borderId="36" xfId="0" applyFont="1" applyFill="1" applyBorder="1" applyAlignment="1" applyProtection="1">
      <alignment horizontal="right" vertical="center"/>
    </xf>
    <xf numFmtId="167" fontId="41" fillId="23" borderId="0" xfId="0" applyNumberFormat="1" applyFont="1" applyFill="1" applyBorder="1" applyAlignment="1" applyProtection="1">
      <alignment horizontal="center"/>
    </xf>
    <xf numFmtId="0" fontId="28" fillId="27" borderId="1" xfId="0" applyFont="1" applyFill="1" applyBorder="1" applyAlignment="1" applyProtection="1">
      <alignment horizontal="right" vertical="center"/>
    </xf>
    <xf numFmtId="0" fontId="40" fillId="6" borderId="0" xfId="0" applyFont="1" applyFill="1" applyBorder="1" applyAlignment="1" applyProtection="1">
      <alignment horizontal="center"/>
    </xf>
    <xf numFmtId="0" fontId="45" fillId="15" borderId="8" xfId="0" applyFont="1" applyFill="1" applyBorder="1" applyAlignment="1" applyProtection="1">
      <alignment horizontal="right" vertical="center"/>
    </xf>
    <xf numFmtId="0" fontId="28" fillId="27" borderId="28" xfId="0" applyFont="1" applyFill="1" applyBorder="1" applyAlignment="1" applyProtection="1">
      <alignment horizontal="center" vertical="center"/>
    </xf>
    <xf numFmtId="0" fontId="28" fillId="27" borderId="1" xfId="0" applyFont="1" applyFill="1" applyBorder="1" applyAlignment="1" applyProtection="1">
      <alignment horizontal="center" vertical="center"/>
    </xf>
    <xf numFmtId="174" fontId="28" fillId="25" borderId="33" xfId="0" applyNumberFormat="1" applyFont="1" applyFill="1" applyBorder="1" applyAlignment="1" applyProtection="1">
      <alignment horizontal="left" vertical="center" shrinkToFit="1"/>
    </xf>
    <xf numFmtId="0" fontId="28" fillId="29" borderId="33" xfId="0" applyFont="1" applyFill="1" applyBorder="1" applyAlignment="1" applyProtection="1">
      <alignment horizontal="right" vertical="center"/>
    </xf>
    <xf numFmtId="177" fontId="3" fillId="2" borderId="2" xfId="0" applyNumberFormat="1" applyFont="1" applyFill="1" applyBorder="1" applyAlignment="1" applyProtection="1">
      <alignment horizontal="center" vertical="center"/>
    </xf>
    <xf numFmtId="0" fontId="4" fillId="9" borderId="2" xfId="0" applyFont="1" applyFill="1" applyBorder="1" applyAlignment="1" applyProtection="1">
      <alignment horizontal="center" vertical="center"/>
    </xf>
    <xf numFmtId="169" fontId="28" fillId="29" borderId="33" xfId="0" applyNumberFormat="1" applyFont="1" applyFill="1" applyBorder="1" applyAlignment="1" applyProtection="1">
      <alignment horizontal="left" vertical="center" shrinkToFit="1"/>
    </xf>
    <xf numFmtId="169" fontId="26" fillId="30" borderId="33" xfId="0" applyNumberFormat="1" applyFont="1" applyFill="1" applyBorder="1" applyAlignment="1" applyProtection="1">
      <alignment horizontal="left" vertical="center" shrinkToFit="1"/>
    </xf>
    <xf numFmtId="171" fontId="30" fillId="3" borderId="33" xfId="0" applyNumberFormat="1" applyFont="1" applyFill="1" applyBorder="1" applyAlignment="1" applyProtection="1">
      <alignment horizontal="left" vertical="center"/>
    </xf>
    <xf numFmtId="0" fontId="26" fillId="30" borderId="33" xfId="0" applyFont="1" applyFill="1" applyBorder="1" applyAlignment="1" applyProtection="1">
      <alignment horizontal="right" vertical="center"/>
    </xf>
    <xf numFmtId="4" fontId="28" fillId="25" borderId="33" xfId="0" applyNumberFormat="1" applyFont="1" applyFill="1" applyBorder="1" applyAlignment="1" applyProtection="1">
      <alignment horizontal="left" vertical="center" shrinkToFit="1"/>
    </xf>
    <xf numFmtId="170" fontId="28" fillId="29" borderId="33" xfId="0" applyNumberFormat="1" applyFont="1" applyFill="1" applyBorder="1" applyAlignment="1" applyProtection="1">
      <alignment horizontal="left" vertical="center" shrinkToFit="1"/>
    </xf>
    <xf numFmtId="175" fontId="26" fillId="30" borderId="33" xfId="0" applyNumberFormat="1" applyFont="1" applyFill="1" applyBorder="1" applyAlignment="1" applyProtection="1">
      <alignment horizontal="left" vertical="center" shrinkToFit="1"/>
    </xf>
    <xf numFmtId="0" fontId="2" fillId="13" borderId="0" xfId="0" applyFont="1" applyFill="1" applyBorder="1" applyAlignment="1" applyProtection="1">
      <alignment horizontal="center"/>
    </xf>
    <xf numFmtId="0" fontId="0" fillId="10" borderId="9" xfId="0" applyFill="1" applyBorder="1" applyAlignment="1" applyProtection="1">
      <alignment horizontal="center"/>
    </xf>
    <xf numFmtId="20" fontId="11" fillId="10" borderId="16" xfId="0" applyNumberFormat="1" applyFont="1" applyFill="1" applyBorder="1" applyAlignment="1" applyProtection="1">
      <alignment horizontal="center"/>
    </xf>
    <xf numFmtId="0" fontId="10" fillId="10" borderId="11" xfId="0" applyFont="1" applyFill="1" applyBorder="1" applyAlignment="1" applyProtection="1">
      <alignment horizontal="left" vertical="center" wrapText="1"/>
    </xf>
    <xf numFmtId="172" fontId="26" fillId="30" borderId="33" xfId="0" applyNumberFormat="1" applyFont="1" applyFill="1" applyBorder="1" applyAlignment="1" applyProtection="1">
      <alignment horizontal="left" vertical="center" shrinkToFit="1"/>
    </xf>
    <xf numFmtId="0" fontId="26" fillId="28" borderId="1" xfId="0" applyFont="1" applyFill="1" applyBorder="1" applyAlignment="1" applyProtection="1">
      <alignment horizontal="right" vertical="center"/>
    </xf>
    <xf numFmtId="180" fontId="26" fillId="5" borderId="10" xfId="0" applyNumberFormat="1" applyFont="1" applyFill="1" applyBorder="1" applyAlignment="1" applyProtection="1">
      <alignment horizontal="left"/>
    </xf>
    <xf numFmtId="178" fontId="26" fillId="35" borderId="10" xfId="0" applyNumberFormat="1" applyFont="1" applyFill="1" applyBorder="1" applyAlignment="1" applyProtection="1">
      <alignment horizontal="right" vertical="center"/>
    </xf>
    <xf numFmtId="176" fontId="26" fillId="30" borderId="36" xfId="0" applyNumberFormat="1" applyFont="1" applyFill="1" applyBorder="1" applyAlignment="1" applyProtection="1">
      <alignment horizontal="left" vertical="center" shrinkToFit="1"/>
    </xf>
    <xf numFmtId="178" fontId="28" fillId="18" borderId="19" xfId="0" applyNumberFormat="1" applyFont="1" applyFill="1" applyBorder="1" applyAlignment="1" applyProtection="1">
      <alignment horizontal="left" vertical="center"/>
    </xf>
    <xf numFmtId="178" fontId="28" fillId="18" borderId="0" xfId="0" applyNumberFormat="1" applyFont="1" applyFill="1" applyBorder="1" applyAlignment="1" applyProtection="1">
      <alignment horizontal="left" vertical="center"/>
    </xf>
    <xf numFmtId="178" fontId="28" fillId="18" borderId="22" xfId="0" applyNumberFormat="1" applyFont="1" applyFill="1" applyBorder="1" applyAlignment="1" applyProtection="1">
      <alignment horizontal="left" vertical="center"/>
    </xf>
    <xf numFmtId="178" fontId="28" fillId="5" borderId="0" xfId="0" applyNumberFormat="1" applyFont="1" applyFill="1" applyBorder="1" applyAlignment="1" applyProtection="1">
      <alignment horizontal="left"/>
    </xf>
    <xf numFmtId="178" fontId="28" fillId="5" borderId="22" xfId="0" applyNumberFormat="1" applyFont="1" applyFill="1" applyBorder="1" applyAlignment="1" applyProtection="1">
      <alignment horizontal="left"/>
    </xf>
    <xf numFmtId="178" fontId="28" fillId="18" borderId="8" xfId="0" applyNumberFormat="1" applyFont="1" applyFill="1" applyBorder="1" applyAlignment="1" applyProtection="1">
      <alignment horizontal="right" vertical="center"/>
    </xf>
    <xf numFmtId="181" fontId="26" fillId="35" borderId="10" xfId="0" applyNumberFormat="1" applyFont="1" applyFill="1" applyBorder="1" applyAlignment="1" applyProtection="1">
      <alignment horizontal="left" vertical="center"/>
    </xf>
    <xf numFmtId="0" fontId="26" fillId="35" borderId="8" xfId="0" applyFont="1" applyFill="1" applyBorder="1" applyAlignment="1" applyProtection="1">
      <alignment horizontal="right" vertical="center"/>
    </xf>
    <xf numFmtId="178" fontId="26" fillId="35" borderId="8" xfId="0" applyNumberFormat="1" applyFont="1" applyFill="1" applyBorder="1" applyAlignment="1" applyProtection="1">
      <alignment horizontal="right" vertical="center"/>
    </xf>
    <xf numFmtId="20" fontId="2" fillId="10" borderId="15" xfId="0" applyNumberFormat="1" applyFont="1" applyFill="1" applyBorder="1" applyAlignment="1" applyProtection="1">
      <alignment horizontal="center"/>
    </xf>
    <xf numFmtId="20" fontId="13" fillId="10" borderId="10" xfId="0" applyNumberFormat="1" applyFont="1" applyFill="1" applyBorder="1" applyAlignment="1" applyProtection="1">
      <alignment horizontal="center" vertical="center"/>
    </xf>
    <xf numFmtId="0" fontId="34" fillId="5" borderId="0" xfId="0" applyFont="1" applyFill="1" applyBorder="1" applyAlignment="1" applyProtection="1">
      <alignment horizontal="center"/>
    </xf>
    <xf numFmtId="0" fontId="34" fillId="12" borderId="0" xfId="0" applyFont="1" applyFill="1" applyBorder="1" applyAlignment="1" applyProtection="1">
      <alignment horizontal="center"/>
    </xf>
    <xf numFmtId="0" fontId="34" fillId="13" borderId="0" xfId="0" applyFont="1" applyFill="1" applyBorder="1" applyAlignment="1" applyProtection="1">
      <alignment horizontal="center"/>
    </xf>
    <xf numFmtId="22" fontId="27" fillId="18" borderId="9" xfId="0" applyNumberFormat="1" applyFont="1" applyFill="1" applyBorder="1" applyAlignment="1" applyProtection="1">
      <alignment horizontal="center" vertical="center"/>
    </xf>
    <xf numFmtId="22" fontId="27" fillId="18" borderId="10" xfId="0" applyNumberFormat="1" applyFont="1" applyFill="1" applyBorder="1" applyAlignment="1" applyProtection="1">
      <alignment horizontal="center" vertical="center"/>
    </xf>
    <xf numFmtId="22" fontId="27" fillId="18" borderId="11" xfId="0" applyNumberFormat="1" applyFont="1" applyFill="1" applyBorder="1" applyAlignment="1" applyProtection="1">
      <alignment horizontal="center" vertical="center"/>
    </xf>
    <xf numFmtId="166" fontId="28" fillId="18" borderId="22" xfId="0" applyNumberFormat="1" applyFont="1" applyFill="1" applyBorder="1" applyAlignment="1" applyProtection="1">
      <alignment horizontal="center" vertical="center"/>
    </xf>
    <xf numFmtId="166" fontId="28" fillId="18" borderId="21" xfId="0" applyNumberFormat="1" applyFont="1" applyFill="1" applyBorder="1" applyAlignment="1" applyProtection="1">
      <alignment horizontal="center" vertical="center"/>
    </xf>
    <xf numFmtId="0" fontId="26" fillId="5" borderId="8" xfId="0" applyFont="1" applyFill="1" applyBorder="1" applyAlignment="1" applyProtection="1">
      <alignment horizontal="right" vertical="center"/>
    </xf>
    <xf numFmtId="178" fontId="26" fillId="5" borderId="8" xfId="0" applyNumberFormat="1" applyFont="1" applyFill="1" applyBorder="1" applyAlignment="1" applyProtection="1">
      <alignment horizontal="right" vertical="center"/>
    </xf>
    <xf numFmtId="0" fontId="26" fillId="15" borderId="10" xfId="0" applyFont="1" applyFill="1" applyBorder="1" applyAlignment="1" applyProtection="1">
      <alignment horizontal="right"/>
    </xf>
    <xf numFmtId="0" fontId="28" fillId="5" borderId="10" xfId="0" applyFont="1" applyFill="1" applyBorder="1" applyAlignment="1" applyProtection="1">
      <alignment horizontal="right"/>
    </xf>
    <xf numFmtId="0" fontId="28" fillId="5" borderId="0" xfId="0" applyFont="1" applyFill="1" applyBorder="1" applyAlignment="1" applyProtection="1">
      <alignment horizontal="right"/>
    </xf>
    <xf numFmtId="0" fontId="2" fillId="5" borderId="0" xfId="0" applyFont="1" applyFill="1" applyBorder="1" applyAlignment="1" applyProtection="1">
      <alignment horizontal="center"/>
    </xf>
    <xf numFmtId="0" fontId="2" fillId="12" borderId="0" xfId="0" applyFont="1" applyFill="1" applyBorder="1" applyAlignment="1" applyProtection="1">
      <alignment horizontal="center"/>
    </xf>
    <xf numFmtId="0" fontId="11" fillId="10" borderId="16" xfId="0" applyFont="1" applyFill="1" applyBorder="1" applyAlignment="1" applyProtection="1">
      <alignment horizontal="center"/>
    </xf>
    <xf numFmtId="0" fontId="28" fillId="5" borderId="8" xfId="0" applyFont="1" applyFill="1" applyBorder="1" applyAlignment="1" applyProtection="1">
      <alignment horizontal="right" vertical="center"/>
    </xf>
    <xf numFmtId="178" fontId="28" fillId="5" borderId="8" xfId="0" applyNumberFormat="1" applyFont="1" applyFill="1" applyBorder="1" applyAlignment="1" applyProtection="1">
      <alignment horizontal="right" vertical="center"/>
    </xf>
    <xf numFmtId="0" fontId="32" fillId="15" borderId="10" xfId="0" applyFont="1" applyFill="1" applyBorder="1" applyAlignment="1" applyProtection="1">
      <alignment horizontal="center"/>
    </xf>
    <xf numFmtId="0" fontId="48" fillId="15" borderId="0" xfId="0" applyFont="1" applyFill="1" applyAlignment="1">
      <alignment horizontal="left" vertical="center"/>
    </xf>
    <xf numFmtId="0" fontId="48" fillId="15" borderId="22" xfId="0" applyFont="1" applyFill="1" applyBorder="1" applyAlignment="1">
      <alignment horizontal="left" vertical="center"/>
    </xf>
    <xf numFmtId="0" fontId="26" fillId="30" borderId="30" xfId="0" applyFont="1" applyFill="1" applyBorder="1" applyAlignment="1" applyProtection="1">
      <alignment horizontal="right" vertical="center"/>
    </xf>
    <xf numFmtId="0" fontId="26" fillId="30" borderId="30" xfId="0" applyFont="1" applyFill="1" applyBorder="1" applyAlignment="1" applyProtection="1">
      <alignment horizontal="left" vertical="center" shrinkToFit="1"/>
    </xf>
    <xf numFmtId="0" fontId="53" fillId="15" borderId="0" xfId="1" applyFont="1" applyFill="1" applyBorder="1" applyAlignment="1" applyProtection="1">
      <alignment horizontal="center" wrapText="1"/>
    </xf>
    <xf numFmtId="0" fontId="53" fillId="15" borderId="8" xfId="1" applyFont="1" applyFill="1" applyBorder="1" applyAlignment="1" applyProtection="1">
      <alignment horizontal="center" wrapText="1"/>
    </xf>
    <xf numFmtId="167" fontId="55" fillId="24" borderId="0" xfId="0" applyNumberFormat="1" applyFont="1" applyFill="1" applyBorder="1" applyAlignment="1" applyProtection="1">
      <alignment horizontal="left" vertical="center"/>
    </xf>
    <xf numFmtId="167" fontId="55" fillId="24" borderId="22" xfId="0" applyNumberFormat="1" applyFont="1" applyFill="1" applyBorder="1" applyAlignment="1" applyProtection="1">
      <alignment horizontal="left" vertical="center"/>
    </xf>
    <xf numFmtId="0" fontId="55" fillId="15" borderId="0" xfId="0" applyFont="1" applyFill="1" applyBorder="1" applyAlignment="1" applyProtection="1">
      <alignment horizontal="right" vertical="center"/>
    </xf>
    <xf numFmtId="0" fontId="55" fillId="15" borderId="10" xfId="0" applyFont="1" applyFill="1" applyBorder="1" applyAlignment="1" applyProtection="1">
      <alignment horizontal="right" vertical="center"/>
    </xf>
    <xf numFmtId="0" fontId="33" fillId="15" borderId="16" xfId="0" applyFont="1" applyFill="1" applyBorder="1" applyAlignment="1" applyProtection="1">
      <alignment horizontal="center" wrapText="1"/>
    </xf>
    <xf numFmtId="0" fontId="33" fillId="15" borderId="0" xfId="0" applyFont="1" applyFill="1" applyBorder="1" applyAlignment="1" applyProtection="1">
      <alignment horizontal="center" wrapText="1"/>
    </xf>
    <xf numFmtId="165" fontId="24" fillId="5" borderId="0" xfId="0" applyNumberFormat="1" applyFont="1" applyFill="1" applyBorder="1" applyAlignment="1" applyProtection="1">
      <alignment horizontal="center" vertical="center"/>
    </xf>
    <xf numFmtId="0" fontId="53" fillId="15" borderId="16" xfId="1" applyFont="1" applyFill="1" applyBorder="1" applyAlignment="1" applyProtection="1">
      <alignment horizontal="center" vertical="center"/>
    </xf>
    <xf numFmtId="0" fontId="53" fillId="15" borderId="0" xfId="1" applyFont="1" applyFill="1" applyBorder="1" applyAlignment="1" applyProtection="1">
      <alignment horizontal="center" vertical="center"/>
    </xf>
    <xf numFmtId="0" fontId="26" fillId="30" borderId="9" xfId="0" applyFont="1" applyFill="1" applyBorder="1" applyAlignment="1" applyProtection="1">
      <alignment horizontal="center" vertical="center" wrapText="1"/>
    </xf>
    <xf numFmtId="0" fontId="26" fillId="30" borderId="11" xfId="0" applyFont="1" applyFill="1" applyBorder="1" applyAlignment="1" applyProtection="1">
      <alignment horizontal="center" vertical="center" wrapText="1"/>
    </xf>
    <xf numFmtId="0" fontId="26" fillId="20" borderId="12" xfId="0" applyFont="1" applyFill="1" applyBorder="1" applyAlignment="1" applyProtection="1">
      <alignment horizontal="center" vertical="center"/>
      <protection locked="0"/>
    </xf>
    <xf numFmtId="0" fontId="26" fillId="20" borderId="13" xfId="0" applyFont="1" applyFill="1" applyBorder="1" applyAlignment="1" applyProtection="1">
      <alignment horizontal="center" vertical="center"/>
      <protection locked="0"/>
    </xf>
    <xf numFmtId="0" fontId="48" fillId="15" borderId="16" xfId="0" applyFont="1" applyFill="1" applyBorder="1" applyAlignment="1" applyProtection="1">
      <alignment horizontal="right"/>
    </xf>
    <xf numFmtId="0" fontId="48" fillId="15" borderId="0" xfId="0" applyFont="1" applyFill="1" applyBorder="1" applyAlignment="1" applyProtection="1">
      <alignment horizontal="right"/>
    </xf>
    <xf numFmtId="0" fontId="48" fillId="15" borderId="0" xfId="0" applyFont="1" applyFill="1" applyBorder="1" applyAlignment="1" applyProtection="1">
      <alignment horizontal="center" vertical="center"/>
    </xf>
    <xf numFmtId="0" fontId="56" fillId="0" borderId="19" xfId="0" applyFont="1" applyBorder="1" applyAlignment="1" applyProtection="1">
      <alignment vertical="top" wrapText="1"/>
    </xf>
    <xf numFmtId="164" fontId="26" fillId="20" borderId="7" xfId="0" applyNumberFormat="1" applyFont="1" applyFill="1" applyBorder="1" applyAlignment="1" applyProtection="1">
      <alignment horizontal="center" vertical="center"/>
    </xf>
    <xf numFmtId="1" fontId="26" fillId="20" borderId="7" xfId="0" applyNumberFormat="1" applyFon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F2F2F2"/>
      <rgbColor rgb="FF660066"/>
      <rgbColor rgb="FFFF66FF"/>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66FFFF"/>
      <rgbColor rgb="FFE6B9B8"/>
      <rgbColor rgb="FFCC99FF"/>
      <rgbColor rgb="FFFFCC99"/>
      <rgbColor rgb="FF3366FF"/>
      <rgbColor rgb="FF33CCCC"/>
      <rgbColor rgb="FF99CC00"/>
      <rgbColor rgb="FFFFCC00"/>
      <rgbColor rgb="FFFF8C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00FF00"/>
      <color rgb="FFFFFFE1"/>
      <color rgb="FFFFFF99"/>
      <color rgb="FFBDFFBD"/>
      <color rgb="FF79FF79"/>
      <color rgb="FFD1FFD1"/>
      <color rgb="FFFFFFCC"/>
      <color rgb="FFFFE5A1"/>
      <color rgb="FF00FFFF"/>
      <color rgb="FFA3FF4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7" Type="http://schemas.openxmlformats.org/officeDocument/2006/relationships/comments" Target="../comments1.xml"/><Relationship Id="rId2" Type="http://schemas.openxmlformats.org/officeDocument/2006/relationships/hyperlink" Target="https://www.techfortext.com/CenturyTimer" TargetMode="External"/><Relationship Id="rId1" Type="http://schemas.openxmlformats.org/officeDocument/2006/relationships/hyperlink" Target="http://www.techfortext.com/3000/ND" TargetMode="External"/><Relationship Id="rId6" Type="http://schemas.openxmlformats.org/officeDocument/2006/relationships/vmlDrawing" Target="../drawings/vmlDrawing1.vml"/><Relationship Id="rId5" Type="http://schemas.openxmlformats.org/officeDocument/2006/relationships/customProperty" Target="../customProperty2.bin"/><Relationship Id="rId4"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
  <sheetViews>
    <sheetView zoomScaleNormal="100" workbookViewId="0"/>
  </sheetViews>
  <sheetFormatPr defaultColWidth="8.7109375" defaultRowHeight="15" x14ac:dyDescent="0.25"/>
  <sheetData>
    <row r="1" spans="1:5" x14ac:dyDescent="0.25">
      <c r="A1" t="s">
        <v>0</v>
      </c>
      <c r="C1" t="s">
        <v>28</v>
      </c>
      <c r="D1" t="s">
        <v>37</v>
      </c>
      <c r="E1" t="s">
        <v>21</v>
      </c>
    </row>
  </sheetData>
  <pageMargins left="0.7" right="0.7" top="0.75" bottom="0.75" header="0.511811023622047" footer="0.511811023622047"/>
  <pageSetup orientation="portrait" horizontalDpi="300" verticalDpi="3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145"/>
  <sheetViews>
    <sheetView showFormulas="1" tabSelected="1" topLeftCell="A112" zoomScaleNormal="100" workbookViewId="0">
      <selection activeCell="A9" sqref="A9:E9"/>
    </sheetView>
  </sheetViews>
  <sheetFormatPr defaultColWidth="22.7109375" defaultRowHeight="15" zeroHeight="1" x14ac:dyDescent="0.25"/>
  <cols>
    <col min="1" max="1" width="11.5703125" customWidth="1"/>
    <col min="2" max="2" width="7.7109375" customWidth="1"/>
    <col min="3" max="3" width="1.7109375" customWidth="1"/>
    <col min="4" max="4" width="29.42578125" customWidth="1"/>
    <col min="5" max="5" width="28.5703125" customWidth="1"/>
    <col min="6" max="6" width="30.7109375" customWidth="1"/>
    <col min="7" max="8" width="25.7109375" customWidth="1"/>
    <col min="9" max="9" width="1.7109375" customWidth="1"/>
    <col min="10" max="10" width="8.7109375" customWidth="1"/>
    <col min="11" max="11" width="10.7109375" customWidth="1"/>
    <col min="12" max="1004" width="8.7109375" customWidth="1"/>
    <col min="1005" max="1005" width="3" customWidth="1"/>
    <col min="1006" max="1017" width="8.7109375" hidden="1" customWidth="1"/>
    <col min="1018" max="1018" width="4.140625" hidden="1" customWidth="1"/>
    <col min="1019" max="1023" width="8.7109375" hidden="1" customWidth="1"/>
    <col min="1024" max="1024" width="11.85546875" hidden="1" customWidth="1"/>
    <col min="1025" max="1025" width="8.7109375" hidden="1" customWidth="1"/>
  </cols>
  <sheetData>
    <row r="1" spans="1:12" ht="15.95" customHeight="1" thickTop="1" x14ac:dyDescent="0.25">
      <c r="A1" s="144" t="s">
        <v>23</v>
      </c>
      <c r="B1" s="78"/>
      <c r="C1" s="77"/>
      <c r="D1" s="226" t="s">
        <v>24</v>
      </c>
      <c r="E1" s="226"/>
      <c r="F1" s="226"/>
      <c r="G1" s="226"/>
      <c r="H1" s="226"/>
      <c r="I1" s="77"/>
      <c r="J1" s="77"/>
      <c r="K1" s="71"/>
    </row>
    <row r="2" spans="1:12" ht="15.95" customHeight="1" x14ac:dyDescent="0.25">
      <c r="A2" s="153"/>
      <c r="B2" s="154"/>
      <c r="C2" s="155"/>
      <c r="D2" s="248" t="s">
        <v>36</v>
      </c>
      <c r="E2" s="248"/>
      <c r="F2" s="248"/>
      <c r="G2" s="248"/>
      <c r="H2" s="248"/>
      <c r="I2" s="155"/>
      <c r="J2" s="155"/>
      <c r="K2" s="156"/>
      <c r="L2" s="127"/>
    </row>
    <row r="3" spans="1:12" ht="22.5" customHeight="1" x14ac:dyDescent="0.25">
      <c r="A3" s="240" t="s">
        <v>26</v>
      </c>
      <c r="B3" s="241"/>
      <c r="C3" s="241"/>
      <c r="D3" s="241"/>
      <c r="E3" s="241"/>
      <c r="F3" s="241"/>
      <c r="G3" s="241"/>
      <c r="H3" s="241"/>
      <c r="I3" s="241"/>
      <c r="J3" s="241"/>
      <c r="K3" s="241"/>
      <c r="L3" s="127"/>
    </row>
    <row r="4" spans="1:12" ht="15.95" customHeight="1" x14ac:dyDescent="0.25">
      <c r="A4" s="246" t="s">
        <v>35</v>
      </c>
      <c r="B4" s="247"/>
      <c r="C4" s="247"/>
      <c r="D4" s="247"/>
      <c r="E4" s="227" t="s">
        <v>27</v>
      </c>
      <c r="F4" s="227"/>
      <c r="G4" s="227"/>
      <c r="H4" s="227"/>
      <c r="I4" s="227"/>
      <c r="J4" s="227"/>
      <c r="K4" s="228"/>
      <c r="L4" s="127"/>
    </row>
    <row r="5" spans="1:12" ht="15.95" customHeight="1" thickBot="1" x14ac:dyDescent="0.3">
      <c r="A5" s="237" t="s">
        <v>34</v>
      </c>
      <c r="B5" s="238"/>
      <c r="C5" s="68"/>
      <c r="D5" s="231" t="s">
        <v>22</v>
      </c>
      <c r="E5" s="232"/>
      <c r="F5" s="232"/>
      <c r="G5" s="232"/>
      <c r="H5" s="232"/>
      <c r="I5" s="68"/>
      <c r="J5" s="68"/>
      <c r="K5" s="69"/>
    </row>
    <row r="6" spans="1:12" ht="15.95" customHeight="1" thickTop="1" x14ac:dyDescent="0.25">
      <c r="A6" s="237"/>
      <c r="B6" s="238"/>
      <c r="C6" s="242" t="s">
        <v>33</v>
      </c>
      <c r="D6" s="243"/>
      <c r="E6" s="73" t="s">
        <v>29</v>
      </c>
      <c r="F6" s="73" t="s">
        <v>30</v>
      </c>
      <c r="G6" s="74" t="s">
        <v>31</v>
      </c>
      <c r="H6" s="74" t="s">
        <v>32</v>
      </c>
      <c r="I6" s="72"/>
      <c r="J6" s="75"/>
      <c r="K6" s="76"/>
    </row>
    <row r="7" spans="1:12" ht="24" customHeight="1" thickBot="1" x14ac:dyDescent="0.3">
      <c r="A7" s="237"/>
      <c r="B7" s="238"/>
      <c r="C7" s="244">
        <v>1</v>
      </c>
      <c r="D7" s="245"/>
      <c r="E7" s="121">
        <v>1</v>
      </c>
      <c r="F7" s="122">
        <v>3000</v>
      </c>
      <c r="G7" s="123">
        <v>0</v>
      </c>
      <c r="H7" s="124">
        <v>0</v>
      </c>
      <c r="I7" s="145"/>
      <c r="J7" s="146"/>
      <c r="K7" s="147"/>
    </row>
    <row r="8" spans="1:12" ht="22.5" customHeight="1" thickTop="1" x14ac:dyDescent="0.25">
      <c r="A8" s="237"/>
      <c r="B8" s="238"/>
      <c r="C8" s="70"/>
      <c r="D8" s="235" t="str">
        <f ca="1">IF(F12&lt;0, "(This isTime Zero&gt;&gt;) Countdown To", "Counting UP from Time Zero&gt;&gt;" )</f>
        <v>(This isTime Zero&gt;&gt;) Countdown To</v>
      </c>
      <c r="E8" s="236"/>
      <c r="F8" s="233">
        <f>F16+F23</f>
        <v>401769</v>
      </c>
      <c r="G8" s="233"/>
      <c r="H8" s="233"/>
      <c r="I8" s="233"/>
      <c r="J8" s="233"/>
      <c r="K8" s="234"/>
    </row>
    <row r="9" spans="1:12" ht="21.95" customHeight="1" x14ac:dyDescent="0.25">
      <c r="A9" s="159" t="s">
        <v>20</v>
      </c>
      <c r="B9" s="160"/>
      <c r="C9" s="160"/>
      <c r="D9" s="160"/>
      <c r="E9" s="160"/>
      <c r="F9" s="161">
        <f ca="1">NOW()</f>
        <v>44666.059309837961</v>
      </c>
      <c r="G9" s="161"/>
      <c r="H9" s="161"/>
      <c r="I9" s="161"/>
      <c r="J9" s="161"/>
      <c r="K9" s="162"/>
    </row>
    <row r="10" spans="1:12" ht="21.95" customHeight="1" thickBot="1" x14ac:dyDescent="0.35">
      <c r="A10" s="43"/>
      <c r="B10" s="44"/>
      <c r="C10" s="45"/>
      <c r="D10" s="46"/>
      <c r="E10" s="239">
        <f ca="1">F16+F23+CF+MCF</f>
        <v>401769.04166666669</v>
      </c>
      <c r="F10" s="239"/>
      <c r="G10" s="239"/>
      <c r="H10" s="46"/>
      <c r="I10" s="47"/>
      <c r="J10" s="44"/>
      <c r="K10" s="48"/>
    </row>
    <row r="11" spans="1:12" ht="21.95" customHeight="1" thickTop="1" x14ac:dyDescent="0.25">
      <c r="A11" s="79"/>
      <c r="B11" s="229" t="str">
        <f ca="1">IF(F12&lt;0, "Countdown Time:", "From Time Zero:" )</f>
        <v>Countdown Time:</v>
      </c>
      <c r="C11" s="229"/>
      <c r="D11" s="229"/>
      <c r="E11" s="230" t="str">
        <f ca="1">Days&amp;" Day(s), "&amp;Hours&amp;" Hour(s), "&amp;Minutes&amp;" Minute(s), and "&amp;ROUND(Seconds,0)&amp;" Second(s)"</f>
        <v>-357102 Day(s), -23 Hour(s), -34 Minute(s), and -36 Second(s)</v>
      </c>
      <c r="F11" s="230"/>
      <c r="G11" s="230"/>
      <c r="H11" s="230"/>
      <c r="I11" s="230"/>
      <c r="J11" s="230"/>
      <c r="K11" s="80"/>
    </row>
    <row r="12" spans="1:12" ht="15.95" customHeight="1" x14ac:dyDescent="0.25">
      <c r="A12" s="81"/>
      <c r="B12" s="49"/>
      <c r="C12" s="178" t="str">
        <f ca="1">IF(F12&lt;0, "Countdown Time in Days", "Days from Time Zero" )</f>
        <v>Countdown Time in Days</v>
      </c>
      <c r="D12" s="178"/>
      <c r="E12" s="178"/>
      <c r="F12" s="181">
        <f ca="1">(NOW()-E10)</f>
        <v>-357102.98235682875</v>
      </c>
      <c r="G12" s="181"/>
      <c r="H12" s="181"/>
      <c r="I12" s="181"/>
      <c r="J12" s="50"/>
      <c r="K12" s="82"/>
    </row>
    <row r="13" spans="1:12" ht="15.95" customHeight="1" x14ac:dyDescent="0.25">
      <c r="A13" s="81"/>
      <c r="B13" s="148"/>
      <c r="C13" s="184" t="str">
        <f ca="1">IF(F12&lt;0, "Countdown Time in Hours", "Hours from Time Zero")</f>
        <v>Countdown Time in Hours</v>
      </c>
      <c r="D13" s="184"/>
      <c r="E13" s="184"/>
      <c r="F13" s="182">
        <f ca="1">(NOW()-E10)*24</f>
        <v>-8570471.576563891</v>
      </c>
      <c r="G13" s="182"/>
      <c r="H13" s="182"/>
      <c r="I13" s="182"/>
      <c r="J13" s="149"/>
      <c r="K13" s="82"/>
    </row>
    <row r="14" spans="1:12" ht="33" customHeight="1" x14ac:dyDescent="0.25">
      <c r="A14" s="81"/>
      <c r="B14" s="49"/>
      <c r="C14" s="178" t="str">
        <f ca="1">IF(F12&lt;0, "Countdown Time in Minutes", "Minutes from Time Zero")</f>
        <v>Countdown Time in Minutes</v>
      </c>
      <c r="D14" s="178"/>
      <c r="E14" s="178"/>
      <c r="F14" s="181">
        <f ca="1">(NOW()-E10)*24*60</f>
        <v>-514228294.59383345</v>
      </c>
      <c r="G14" s="181"/>
      <c r="H14" s="181"/>
      <c r="I14" s="181"/>
      <c r="J14" s="51"/>
      <c r="K14" s="82"/>
    </row>
    <row r="15" spans="1:12" ht="33" customHeight="1" x14ac:dyDescent="0.25">
      <c r="A15" s="81"/>
      <c r="B15" s="52"/>
      <c r="C15" s="52"/>
      <c r="D15" s="53"/>
      <c r="E15" s="54"/>
      <c r="F15" s="55"/>
      <c r="G15" s="55">
        <f>F7+(F7&lt;1000)*2000</f>
        <v>3000</v>
      </c>
      <c r="H15" s="56"/>
      <c r="I15" s="56"/>
      <c r="J15" s="57"/>
      <c r="K15" s="82"/>
    </row>
    <row r="16" spans="1:12" ht="33" customHeight="1" x14ac:dyDescent="0.25">
      <c r="A16" s="81"/>
      <c r="B16" s="52"/>
      <c r="C16" s="52"/>
      <c r="D16" s="58"/>
      <c r="E16" s="58"/>
      <c r="F16" s="59">
        <f>DATE(G15,C7,E7)</f>
        <v>401769</v>
      </c>
      <c r="G16" s="60" t="s">
        <v>1</v>
      </c>
      <c r="H16" s="60"/>
      <c r="I16" s="60"/>
      <c r="J16" s="57"/>
      <c r="K16" s="82"/>
    </row>
    <row r="17" spans="1:11" ht="33" customHeight="1" x14ac:dyDescent="0.25">
      <c r="A17" s="81"/>
      <c r="B17" s="148"/>
      <c r="C17" s="166" t="str">
        <f ca="1">IF(F12&lt;0, "Countdown Time in Seconds", "Seconds from Time Zero")</f>
        <v>Countdown Time in Seconds</v>
      </c>
      <c r="D17" s="166"/>
      <c r="E17" s="166"/>
      <c r="F17" s="182">
        <f ca="1">(NOW()-E10)*24*60*60</f>
        <v>-30853697675.630005</v>
      </c>
      <c r="G17" s="182"/>
      <c r="H17" s="182"/>
      <c r="I17" s="182"/>
      <c r="J17" s="150"/>
      <c r="K17" s="82"/>
    </row>
    <row r="18" spans="1:11" ht="33" customHeight="1" x14ac:dyDescent="0.25">
      <c r="A18" s="81"/>
      <c r="B18" s="61"/>
      <c r="C18" s="62"/>
      <c r="D18" s="183"/>
      <c r="E18" s="183"/>
      <c r="F18" s="183"/>
      <c r="G18" s="183"/>
      <c r="H18" s="183"/>
      <c r="I18" s="63"/>
      <c r="J18" s="61"/>
      <c r="K18" s="82"/>
    </row>
    <row r="19" spans="1:11" ht="33" customHeight="1" x14ac:dyDescent="0.25">
      <c r="A19" s="81"/>
      <c r="B19" s="61"/>
      <c r="C19" s="62"/>
      <c r="D19" s="183"/>
      <c r="E19" s="183"/>
      <c r="F19" s="183"/>
      <c r="G19" s="183"/>
      <c r="H19" s="183"/>
      <c r="I19" s="63"/>
      <c r="J19" s="61"/>
      <c r="K19" s="82"/>
    </row>
    <row r="20" spans="1:11" ht="33" customHeight="1" x14ac:dyDescent="0.25">
      <c r="A20" s="81"/>
      <c r="B20" s="61"/>
      <c r="C20" s="62"/>
      <c r="D20" s="183"/>
      <c r="E20" s="183"/>
      <c r="F20" s="183"/>
      <c r="G20" s="183"/>
      <c r="H20" s="183"/>
      <c r="I20" s="63"/>
      <c r="J20" s="61"/>
      <c r="K20" s="82"/>
    </row>
    <row r="21" spans="1:11" ht="33" customHeight="1" x14ac:dyDescent="0.25">
      <c r="A21" s="83" t="s">
        <v>23</v>
      </c>
      <c r="B21" s="178" t="str">
        <f ca="1">IF(F12&lt;0, "Countdown Time in Deciseconds", "Deciseconds from time Zero")</f>
        <v>Countdown Time in Deciseconds</v>
      </c>
      <c r="C21" s="178"/>
      <c r="D21" s="178"/>
      <c r="E21" s="178"/>
      <c r="F21" s="186">
        <f ca="1">(NOW()-E10)*24*60*60*10</f>
        <v>-308536976756.30005</v>
      </c>
      <c r="G21" s="186"/>
      <c r="H21" s="186"/>
      <c r="I21" s="186"/>
      <c r="J21" s="186"/>
      <c r="K21" s="82"/>
    </row>
    <row r="22" spans="1:11" ht="33" customHeight="1" x14ac:dyDescent="0.25">
      <c r="A22" s="84" t="s">
        <v>23</v>
      </c>
      <c r="B22" s="166" t="str">
        <f ca="1">IF(F12&lt;0, "Countdown Time in Centiseconds", "Centiseconds from Time Zero")</f>
        <v>Countdown Time in Centiseconds</v>
      </c>
      <c r="C22" s="166"/>
      <c r="D22" s="166"/>
      <c r="E22" s="166"/>
      <c r="F22" s="192">
        <f ca="1">(NOW()-E10)*24*60*60*100</f>
        <v>-3085369767563.0005</v>
      </c>
      <c r="G22" s="192"/>
      <c r="H22" s="192"/>
      <c r="I22" s="192"/>
      <c r="J22" s="192"/>
      <c r="K22" s="82"/>
    </row>
    <row r="23" spans="1:11" ht="33" customHeight="1" x14ac:dyDescent="0.25">
      <c r="A23" s="85"/>
      <c r="B23" s="64"/>
      <c r="C23" s="52"/>
      <c r="D23" s="52"/>
      <c r="E23" s="65">
        <f>G7</f>
        <v>0</v>
      </c>
      <c r="F23" s="66">
        <f>E23+G23</f>
        <v>0</v>
      </c>
      <c r="G23" s="67">
        <f>H7/(24*60)</f>
        <v>0</v>
      </c>
      <c r="H23" s="57"/>
      <c r="I23" s="57"/>
      <c r="J23" s="57"/>
      <c r="K23" s="82"/>
    </row>
    <row r="24" spans="1:11" ht="33" customHeight="1" x14ac:dyDescent="0.25">
      <c r="A24" s="83" t="s">
        <v>23</v>
      </c>
      <c r="B24" s="165" t="str">
        <f ca="1">IF(F12&lt;0, "Countdown Time in Milliseconds", "Milliseconds from Time Zero")</f>
        <v>Countdown Time in Milliseconds</v>
      </c>
      <c r="C24" s="165"/>
      <c r="D24" s="165"/>
      <c r="E24" s="165"/>
      <c r="F24" s="177">
        <f ca="1">(NOW()-E10)*24*60*60*1000</f>
        <v>-30853697675630.004</v>
      </c>
      <c r="G24" s="177"/>
      <c r="H24" s="177"/>
      <c r="I24" s="177"/>
      <c r="J24" s="177"/>
      <c r="K24" s="82"/>
    </row>
    <row r="25" spans="1:11" ht="15.95" customHeight="1" x14ac:dyDescent="0.25">
      <c r="A25" s="85" t="s">
        <v>23</v>
      </c>
      <c r="B25" s="166" t="str">
        <f ca="1">IF(F12&lt;0, "Countdown Time in Microseconds", "Microseconds from Time Zero")</f>
        <v>Countdown Time in Microseconds</v>
      </c>
      <c r="C25" s="166"/>
      <c r="D25" s="166"/>
      <c r="E25" s="166"/>
      <c r="F25" s="187">
        <f ca="1">(NOW()-$F$8)*24*60*60*1000000</f>
        <v>-3.0853694075629992E+16</v>
      </c>
      <c r="G25" s="187"/>
      <c r="H25" s="187"/>
      <c r="I25" s="187"/>
      <c r="J25" s="187"/>
      <c r="K25" s="82"/>
    </row>
    <row r="26" spans="1:11" ht="15.95" customHeight="1" x14ac:dyDescent="0.25">
      <c r="A26" s="83" t="s">
        <v>23</v>
      </c>
      <c r="B26" s="165" t="str">
        <f ca="1">IF(F12&lt;0, "Countdown Time in Shakes", "Shakes from Time Zero")</f>
        <v>Countdown Time in Shakes</v>
      </c>
      <c r="C26" s="165"/>
      <c r="D26" s="165"/>
      <c r="E26" s="165"/>
      <c r="F26" s="185">
        <f ca="1">(NOW()-E10)*24*60*60*100000000</f>
        <v>-3.0853697675630003E+18</v>
      </c>
      <c r="G26" s="185"/>
      <c r="H26" s="185"/>
      <c r="I26" s="185"/>
      <c r="J26" s="185"/>
      <c r="K26" s="82"/>
    </row>
    <row r="27" spans="1:11" ht="33" customHeight="1" thickBot="1" x14ac:dyDescent="0.3">
      <c r="A27" s="86" t="s">
        <v>23</v>
      </c>
      <c r="B27" s="170" t="str">
        <f ca="1">IF(F12&lt;0, "Countdown Time in Nanoseconds", "Nanoseconds from Time Zero")</f>
        <v>Countdown Time in Nanoseconds</v>
      </c>
      <c r="C27" s="170"/>
      <c r="D27" s="170"/>
      <c r="E27" s="170"/>
      <c r="F27" s="196">
        <f ca="1">(NOW()-E10)*24*60*60*1000000000</f>
        <v>-3.0853697675630006E+19</v>
      </c>
      <c r="G27" s="196"/>
      <c r="H27" s="196"/>
      <c r="I27" s="196"/>
      <c r="J27" s="196"/>
      <c r="K27" s="87"/>
    </row>
    <row r="28" spans="1:11" ht="33" customHeight="1" thickTop="1" thickBot="1" x14ac:dyDescent="0.3">
      <c r="A28" s="41"/>
      <c r="B28" s="31"/>
      <c r="C28" s="26"/>
      <c r="D28" s="164"/>
      <c r="E28" s="164"/>
      <c r="F28" s="164"/>
      <c r="G28" s="164"/>
      <c r="H28" s="164"/>
      <c r="I28" s="27"/>
      <c r="J28" s="31"/>
      <c r="K28" s="40"/>
    </row>
    <row r="29" spans="1:11" ht="33" customHeight="1" thickTop="1" thickBot="1" x14ac:dyDescent="0.4">
      <c r="A29" s="42"/>
      <c r="B29" s="3"/>
      <c r="C29" s="4"/>
      <c r="D29" s="179"/>
      <c r="E29" s="179"/>
      <c r="F29" s="179"/>
      <c r="G29" s="179"/>
      <c r="H29" s="179"/>
      <c r="I29" s="4"/>
      <c r="J29" s="5"/>
      <c r="K29" s="34"/>
    </row>
    <row r="30" spans="1:11" ht="33" customHeight="1" thickTop="1" thickBot="1" x14ac:dyDescent="0.4">
      <c r="A30" s="42"/>
      <c r="B30" s="3"/>
      <c r="C30" s="4"/>
      <c r="D30" s="180" t="s">
        <v>2</v>
      </c>
      <c r="E30" s="180"/>
      <c r="F30" s="180"/>
      <c r="G30" s="180"/>
      <c r="H30" s="180"/>
      <c r="I30" s="4"/>
      <c r="J30" s="5"/>
      <c r="K30" s="34"/>
    </row>
    <row r="31" spans="1:11" ht="33" customHeight="1" thickTop="1" thickBot="1" x14ac:dyDescent="0.4">
      <c r="A31" s="42"/>
      <c r="B31" s="3"/>
      <c r="C31" s="4"/>
      <c r="D31" s="32" t="s">
        <v>3</v>
      </c>
      <c r="E31" s="33" t="s">
        <v>4</v>
      </c>
      <c r="F31" s="11" t="s">
        <v>5</v>
      </c>
      <c r="G31" s="33" t="s">
        <v>6</v>
      </c>
      <c r="H31" s="11" t="s">
        <v>7</v>
      </c>
      <c r="I31" s="4"/>
      <c r="J31" s="5"/>
      <c r="K31" s="34"/>
    </row>
    <row r="32" spans="1:11" ht="33" customHeight="1" thickTop="1" thickBot="1" x14ac:dyDescent="0.4">
      <c r="A32" s="42"/>
      <c r="B32" s="3"/>
      <c r="C32" s="6"/>
      <c r="D32" s="7">
        <f ca="1">NOW()-E10</f>
        <v>-357102.98235682875</v>
      </c>
      <c r="E32" s="8">
        <f ca="1">TRUNC(D32)</f>
        <v>-357102</v>
      </c>
      <c r="F32" s="8">
        <f ca="1">(D32-E32)*24</f>
        <v>-23.576563890092075</v>
      </c>
      <c r="G32" s="8">
        <f ca="1">TRUNC(F32)</f>
        <v>-23</v>
      </c>
      <c r="H32" s="8">
        <f ca="1">(F32-G32)*60</f>
        <v>-34.593833405524492</v>
      </c>
      <c r="I32" s="4"/>
      <c r="J32" s="5"/>
      <c r="K32" s="34"/>
    </row>
    <row r="33" spans="1:11" ht="33" customHeight="1" thickTop="1" thickBot="1" x14ac:dyDescent="0.4">
      <c r="A33" s="42"/>
      <c r="B33" s="3"/>
      <c r="C33" s="4"/>
      <c r="D33" s="9"/>
      <c r="E33" s="10"/>
      <c r="F33" s="10"/>
      <c r="G33" s="11" t="s">
        <v>8</v>
      </c>
      <c r="H33" s="33" t="s">
        <v>9</v>
      </c>
      <c r="I33" s="4"/>
      <c r="J33" s="5"/>
      <c r="K33" s="34"/>
    </row>
    <row r="34" spans="1:11" ht="33" customHeight="1" thickTop="1" thickBot="1" x14ac:dyDescent="0.4">
      <c r="A34" s="42"/>
      <c r="B34" s="3"/>
      <c r="C34" s="12"/>
      <c r="D34" s="13"/>
      <c r="E34" s="13">
        <f ca="1">(D32-Days)*24</f>
        <v>-23.576563890092075</v>
      </c>
      <c r="F34" s="13"/>
      <c r="G34" s="14">
        <f ca="1">ROUND(60*(H32-H34),4)</f>
        <v>-35.630000000000003</v>
      </c>
      <c r="H34" s="14">
        <f ca="1">TRUNC(H32)</f>
        <v>-34</v>
      </c>
      <c r="I34" s="12"/>
      <c r="J34" s="3"/>
      <c r="K34" s="34"/>
    </row>
    <row r="35" spans="1:11" ht="15" customHeight="1" thickTop="1" thickBot="1" x14ac:dyDescent="0.3">
      <c r="A35" s="42"/>
      <c r="B35" s="30"/>
      <c r="C35" s="30"/>
      <c r="D35" s="250">
        <v>0</v>
      </c>
      <c r="E35" s="28"/>
      <c r="F35" s="35"/>
      <c r="G35" s="28"/>
      <c r="H35" s="251">
        <v>0</v>
      </c>
      <c r="I35" s="16"/>
      <c r="J35" s="30"/>
      <c r="K35" s="34"/>
    </row>
    <row r="36" spans="1:11" ht="15" customHeight="1" thickTop="1" thickBot="1" x14ac:dyDescent="0.3">
      <c r="A36" s="42"/>
      <c r="B36" s="30"/>
      <c r="C36" s="30"/>
      <c r="D36" s="250">
        <v>4.1666666666666699E-2</v>
      </c>
      <c r="E36" s="249"/>
      <c r="F36" s="28"/>
      <c r="G36" s="29"/>
      <c r="H36" s="251">
        <v>1</v>
      </c>
      <c r="I36" s="16"/>
      <c r="J36" s="30"/>
      <c r="K36" s="34"/>
    </row>
    <row r="37" spans="1:11" ht="15" customHeight="1" thickTop="1" thickBot="1" x14ac:dyDescent="0.3">
      <c r="A37" s="42"/>
      <c r="B37" s="30"/>
      <c r="C37" s="30"/>
      <c r="D37" s="250">
        <v>8.3333333333333301E-2</v>
      </c>
      <c r="E37" s="249"/>
      <c r="F37" s="35"/>
      <c r="G37" s="28"/>
      <c r="H37" s="251">
        <v>2</v>
      </c>
      <c r="I37" s="16"/>
      <c r="J37" s="30"/>
      <c r="K37" s="34"/>
    </row>
    <row r="38" spans="1:11" ht="15" customHeight="1" thickTop="1" thickBot="1" x14ac:dyDescent="0.3">
      <c r="A38" s="42"/>
      <c r="B38" s="30"/>
      <c r="C38" s="30"/>
      <c r="D38" s="250">
        <v>0.125</v>
      </c>
      <c r="E38" s="249"/>
      <c r="F38" s="36"/>
      <c r="G38" s="28"/>
      <c r="H38" s="251">
        <v>3</v>
      </c>
      <c r="I38" s="16"/>
      <c r="J38" s="30"/>
      <c r="K38" s="34"/>
    </row>
    <row r="39" spans="1:11" ht="15" customHeight="1" thickTop="1" thickBot="1" x14ac:dyDescent="0.3">
      <c r="A39" s="42"/>
      <c r="B39" s="30"/>
      <c r="C39" s="30"/>
      <c r="D39" s="250">
        <v>0.16666666666666699</v>
      </c>
      <c r="E39" s="249"/>
      <c r="F39" s="36"/>
      <c r="G39" s="28"/>
      <c r="H39" s="251">
        <v>4</v>
      </c>
      <c r="I39" s="16"/>
      <c r="J39" s="30"/>
      <c r="K39" s="34"/>
    </row>
    <row r="40" spans="1:11" ht="15" customHeight="1" thickTop="1" thickBot="1" x14ac:dyDescent="0.3">
      <c r="A40" s="42"/>
      <c r="B40" s="30"/>
      <c r="C40" s="30"/>
      <c r="D40" s="250">
        <v>0.20833333333333301</v>
      </c>
      <c r="E40" s="249"/>
      <c r="F40" s="37"/>
      <c r="G40" s="28"/>
      <c r="H40" s="251">
        <v>5</v>
      </c>
      <c r="I40" s="16"/>
      <c r="J40" s="30"/>
      <c r="K40" s="34"/>
    </row>
    <row r="41" spans="1:11" ht="15" customHeight="1" thickTop="1" thickBot="1" x14ac:dyDescent="0.3">
      <c r="A41" s="42"/>
      <c r="B41" s="30"/>
      <c r="C41" s="30"/>
      <c r="D41" s="250">
        <v>0.25</v>
      </c>
      <c r="E41" s="249"/>
      <c r="F41" s="37"/>
      <c r="G41" s="28"/>
      <c r="H41" s="251">
        <v>6</v>
      </c>
      <c r="I41" s="16"/>
      <c r="J41" s="30"/>
      <c r="K41" s="34"/>
    </row>
    <row r="42" spans="1:11" ht="15" customHeight="1" thickTop="1" thickBot="1" x14ac:dyDescent="0.3">
      <c r="A42" s="42"/>
      <c r="B42" s="30"/>
      <c r="C42" s="30"/>
      <c r="D42" s="250">
        <v>0.29166666666666702</v>
      </c>
      <c r="E42" s="249"/>
      <c r="F42" s="37"/>
      <c r="G42" s="28"/>
      <c r="H42" s="251">
        <v>7</v>
      </c>
      <c r="I42" s="16"/>
      <c r="J42" s="30"/>
      <c r="K42" s="34"/>
    </row>
    <row r="43" spans="1:11" ht="15" customHeight="1" thickTop="1" thickBot="1" x14ac:dyDescent="0.3">
      <c r="A43" s="42"/>
      <c r="B43" s="30"/>
      <c r="C43" s="30"/>
      <c r="D43" s="250">
        <v>0.33333333333333298</v>
      </c>
      <c r="E43" s="249"/>
      <c r="F43" s="37"/>
      <c r="G43" s="28"/>
      <c r="H43" s="251">
        <v>8</v>
      </c>
      <c r="I43" s="16"/>
      <c r="J43" s="30"/>
      <c r="K43" s="34"/>
    </row>
    <row r="44" spans="1:11" ht="15" customHeight="1" thickTop="1" thickBot="1" x14ac:dyDescent="0.3">
      <c r="A44" s="42"/>
      <c r="B44" s="30"/>
      <c r="C44" s="30"/>
      <c r="D44" s="250">
        <v>0.375</v>
      </c>
      <c r="E44" s="249"/>
      <c r="F44" s="37"/>
      <c r="G44" s="28"/>
      <c r="H44" s="251">
        <v>9</v>
      </c>
      <c r="I44" s="16"/>
      <c r="J44" s="30"/>
      <c r="K44" s="34"/>
    </row>
    <row r="45" spans="1:11" ht="15" customHeight="1" thickTop="1" thickBot="1" x14ac:dyDescent="0.3">
      <c r="A45" s="42"/>
      <c r="B45" s="30"/>
      <c r="C45" s="30"/>
      <c r="D45" s="250">
        <v>0.41666666666666702</v>
      </c>
      <c r="E45" s="249"/>
      <c r="F45" s="37"/>
      <c r="G45" s="28"/>
      <c r="H45" s="251">
        <v>10</v>
      </c>
      <c r="I45" s="16"/>
      <c r="J45" s="30"/>
      <c r="K45" s="34"/>
    </row>
    <row r="46" spans="1:11" ht="15" customHeight="1" thickTop="1" thickBot="1" x14ac:dyDescent="0.3">
      <c r="A46" s="42"/>
      <c r="B46" s="30"/>
      <c r="C46" s="30"/>
      <c r="D46" s="250">
        <v>0.45833333333333298</v>
      </c>
      <c r="E46" s="249"/>
      <c r="F46" s="37"/>
      <c r="G46" s="28"/>
      <c r="H46" s="251">
        <v>11</v>
      </c>
      <c r="I46" s="16"/>
      <c r="J46" s="30"/>
      <c r="K46" s="34"/>
    </row>
    <row r="47" spans="1:11" ht="15" customHeight="1" thickTop="1" thickBot="1" x14ac:dyDescent="0.3">
      <c r="A47" s="42"/>
      <c r="B47" s="30"/>
      <c r="C47" s="30"/>
      <c r="D47" s="250">
        <v>0.5</v>
      </c>
      <c r="E47" s="249"/>
      <c r="F47" s="37"/>
      <c r="G47" s="28"/>
      <c r="H47" s="251">
        <v>12</v>
      </c>
      <c r="I47" s="16"/>
      <c r="J47" s="30"/>
      <c r="K47" s="34"/>
    </row>
    <row r="48" spans="1:11" ht="15" customHeight="1" thickTop="1" thickBot="1" x14ac:dyDescent="0.3">
      <c r="A48" s="42"/>
      <c r="B48" s="30"/>
      <c r="C48" s="30"/>
      <c r="D48" s="250">
        <v>0.54166666666666696</v>
      </c>
      <c r="E48" s="249"/>
      <c r="F48" s="37"/>
      <c r="G48" s="28"/>
      <c r="H48" s="251">
        <v>13</v>
      </c>
      <c r="I48" s="16"/>
      <c r="J48" s="30"/>
      <c r="K48" s="34"/>
    </row>
    <row r="49" spans="1:11" ht="15" customHeight="1" thickTop="1" thickBot="1" x14ac:dyDescent="0.3">
      <c r="A49" s="42"/>
      <c r="B49" s="30"/>
      <c r="C49" s="30"/>
      <c r="D49" s="250">
        <v>0.58333333333333304</v>
      </c>
      <c r="E49" s="249"/>
      <c r="F49" s="37"/>
      <c r="G49" s="28"/>
      <c r="H49" s="251">
        <v>14</v>
      </c>
      <c r="I49" s="16"/>
      <c r="J49" s="30"/>
      <c r="K49" s="34"/>
    </row>
    <row r="50" spans="1:11" ht="15" customHeight="1" thickTop="1" thickBot="1" x14ac:dyDescent="0.3">
      <c r="A50" s="42"/>
      <c r="B50" s="30"/>
      <c r="C50" s="30"/>
      <c r="D50" s="250">
        <v>0.625</v>
      </c>
      <c r="E50" s="28"/>
      <c r="F50" s="37"/>
      <c r="G50" s="28"/>
      <c r="H50" s="251">
        <v>15</v>
      </c>
      <c r="I50" s="16"/>
      <c r="J50" s="30"/>
      <c r="K50" s="34"/>
    </row>
    <row r="51" spans="1:11" ht="15" customHeight="1" thickTop="1" thickBot="1" x14ac:dyDescent="0.3">
      <c r="A51" s="42"/>
      <c r="B51" s="30"/>
      <c r="C51" s="30"/>
      <c r="D51" s="250">
        <v>0.66666666666666696</v>
      </c>
      <c r="E51" s="28"/>
      <c r="F51" s="37"/>
      <c r="G51" s="28"/>
      <c r="H51" s="251">
        <v>16</v>
      </c>
      <c r="I51" s="16"/>
      <c r="J51" s="30"/>
      <c r="K51" s="34"/>
    </row>
    <row r="52" spans="1:11" ht="15" customHeight="1" thickTop="1" thickBot="1" x14ac:dyDescent="0.3">
      <c r="A52" s="42"/>
      <c r="B52" s="30"/>
      <c r="C52" s="30"/>
      <c r="D52" s="250">
        <v>0.70833333333333304</v>
      </c>
      <c r="E52" s="28"/>
      <c r="F52" s="37"/>
      <c r="G52" s="28"/>
      <c r="H52" s="251">
        <v>17</v>
      </c>
      <c r="I52" s="16"/>
      <c r="J52" s="30"/>
      <c r="K52" s="34"/>
    </row>
    <row r="53" spans="1:11" ht="15" customHeight="1" thickTop="1" thickBot="1" x14ac:dyDescent="0.3">
      <c r="A53" s="42"/>
      <c r="B53" s="30"/>
      <c r="C53" s="30"/>
      <c r="D53" s="250">
        <v>0.75</v>
      </c>
      <c r="E53" s="28"/>
      <c r="F53" s="37"/>
      <c r="G53" s="28"/>
      <c r="H53" s="251">
        <v>18</v>
      </c>
      <c r="I53" s="16"/>
      <c r="J53" s="30"/>
      <c r="K53" s="34"/>
    </row>
    <row r="54" spans="1:11" ht="15" customHeight="1" thickTop="1" thickBot="1" x14ac:dyDescent="0.3">
      <c r="A54" s="42"/>
      <c r="B54" s="30"/>
      <c r="C54" s="30"/>
      <c r="D54" s="250">
        <v>0.79166666666666696</v>
      </c>
      <c r="E54" s="28"/>
      <c r="F54" s="37"/>
      <c r="G54" s="28"/>
      <c r="H54" s="251">
        <v>19</v>
      </c>
      <c r="I54" s="16"/>
      <c r="J54" s="30"/>
      <c r="K54" s="34"/>
    </row>
    <row r="55" spans="1:11" ht="15" customHeight="1" thickTop="1" thickBot="1" x14ac:dyDescent="0.3">
      <c r="A55" s="42"/>
      <c r="B55" s="30"/>
      <c r="C55" s="30"/>
      <c r="D55" s="250">
        <v>0.83333333333333304</v>
      </c>
      <c r="E55" s="28"/>
      <c r="F55" s="37"/>
      <c r="G55" s="28"/>
      <c r="H55" s="251">
        <v>20</v>
      </c>
      <c r="I55" s="16"/>
      <c r="J55" s="30"/>
      <c r="K55" s="34"/>
    </row>
    <row r="56" spans="1:11" ht="15" customHeight="1" thickTop="1" thickBot="1" x14ac:dyDescent="0.3">
      <c r="A56" s="42"/>
      <c r="B56" s="30"/>
      <c r="C56" s="30"/>
      <c r="D56" s="250">
        <v>0.875</v>
      </c>
      <c r="E56" s="28"/>
      <c r="F56" s="37"/>
      <c r="G56" s="28"/>
      <c r="H56" s="251">
        <v>21</v>
      </c>
      <c r="I56" s="16"/>
      <c r="J56" s="30"/>
      <c r="K56" s="34"/>
    </row>
    <row r="57" spans="1:11" ht="15" customHeight="1" thickTop="1" thickBot="1" x14ac:dyDescent="0.3">
      <c r="A57" s="42"/>
      <c r="B57" s="30"/>
      <c r="C57" s="30"/>
      <c r="D57" s="250">
        <v>0.91666666666666696</v>
      </c>
      <c r="E57" s="28"/>
      <c r="F57" s="37"/>
      <c r="G57" s="28"/>
      <c r="H57" s="251">
        <v>22</v>
      </c>
      <c r="I57" s="16"/>
      <c r="J57" s="30"/>
      <c r="K57" s="34"/>
    </row>
    <row r="58" spans="1:11" ht="15" customHeight="1" thickTop="1" thickBot="1" x14ac:dyDescent="0.3">
      <c r="A58" s="42"/>
      <c r="B58" s="30"/>
      <c r="C58" s="30"/>
      <c r="D58" s="250">
        <v>0.95833333333333304</v>
      </c>
      <c r="E58" s="28"/>
      <c r="F58" s="37"/>
      <c r="G58" s="28"/>
      <c r="H58" s="251">
        <v>23</v>
      </c>
      <c r="I58" s="16"/>
      <c r="J58" s="30"/>
      <c r="K58" s="34"/>
    </row>
    <row r="59" spans="1:11" ht="15" customHeight="1" thickTop="1" thickBot="1" x14ac:dyDescent="0.3">
      <c r="A59" s="42"/>
      <c r="B59" s="30"/>
      <c r="C59" s="30"/>
      <c r="D59" s="15"/>
      <c r="E59" s="28"/>
      <c r="F59" s="37"/>
      <c r="G59" s="28"/>
      <c r="H59" s="251">
        <v>24</v>
      </c>
      <c r="I59" s="16"/>
      <c r="J59" s="30"/>
      <c r="K59" s="34"/>
    </row>
    <row r="60" spans="1:11" ht="15" customHeight="1" thickTop="1" thickBot="1" x14ac:dyDescent="0.3">
      <c r="A60" s="42"/>
      <c r="B60" s="30"/>
      <c r="C60" s="30"/>
      <c r="D60" s="28"/>
      <c r="E60" s="28"/>
      <c r="F60" s="37"/>
      <c r="G60" s="28"/>
      <c r="H60" s="251">
        <v>25</v>
      </c>
      <c r="I60" s="16"/>
      <c r="J60" s="30"/>
      <c r="K60" s="34"/>
    </row>
    <row r="61" spans="1:11" ht="15" customHeight="1" thickTop="1" thickBot="1" x14ac:dyDescent="0.3">
      <c r="A61" s="42"/>
      <c r="B61" s="30"/>
      <c r="C61" s="30"/>
      <c r="D61" s="28"/>
      <c r="E61" s="28"/>
      <c r="F61" s="37"/>
      <c r="G61" s="28"/>
      <c r="H61" s="251">
        <v>26</v>
      </c>
      <c r="I61" s="16"/>
      <c r="J61" s="30"/>
      <c r="K61" s="34"/>
    </row>
    <row r="62" spans="1:11" ht="15" customHeight="1" thickTop="1" thickBot="1" x14ac:dyDescent="0.3">
      <c r="A62" s="42"/>
      <c r="B62" s="30"/>
      <c r="C62" s="30"/>
      <c r="D62" s="28"/>
      <c r="E62" s="28"/>
      <c r="F62" s="37"/>
      <c r="G62" s="28"/>
      <c r="H62" s="251">
        <v>27</v>
      </c>
      <c r="I62" s="16"/>
      <c r="J62" s="30"/>
      <c r="K62" s="34"/>
    </row>
    <row r="63" spans="1:11" ht="15" customHeight="1" thickTop="1" thickBot="1" x14ac:dyDescent="0.3">
      <c r="A63" s="42"/>
      <c r="B63" s="30"/>
      <c r="C63" s="30"/>
      <c r="D63" s="28"/>
      <c r="E63" s="28"/>
      <c r="F63" s="37"/>
      <c r="G63" s="28"/>
      <c r="H63" s="251">
        <v>28</v>
      </c>
      <c r="I63" s="16"/>
      <c r="J63" s="30"/>
      <c r="K63" s="34"/>
    </row>
    <row r="64" spans="1:11" ht="15" customHeight="1" thickTop="1" thickBot="1" x14ac:dyDescent="0.3">
      <c r="A64" s="42"/>
      <c r="B64" s="30"/>
      <c r="C64" s="30"/>
      <c r="D64" s="28"/>
      <c r="E64" s="28"/>
      <c r="F64" s="37"/>
      <c r="G64" s="28"/>
      <c r="H64" s="251">
        <v>29</v>
      </c>
      <c r="I64" s="16"/>
      <c r="J64" s="30"/>
      <c r="K64" s="34"/>
    </row>
    <row r="65" spans="1:11" ht="15" customHeight="1" thickTop="1" thickBot="1" x14ac:dyDescent="0.3">
      <c r="A65" s="42"/>
      <c r="B65" s="30"/>
      <c r="C65" s="30"/>
      <c r="D65" s="28"/>
      <c r="E65" s="28"/>
      <c r="F65" s="37"/>
      <c r="G65" s="28"/>
      <c r="H65" s="251">
        <v>30</v>
      </c>
      <c r="I65" s="16"/>
      <c r="J65" s="30"/>
      <c r="K65" s="34"/>
    </row>
    <row r="66" spans="1:11" ht="15" customHeight="1" thickTop="1" thickBot="1" x14ac:dyDescent="0.3">
      <c r="A66" s="42"/>
      <c r="B66" s="30"/>
      <c r="C66" s="30"/>
      <c r="D66" s="28"/>
      <c r="E66" s="28"/>
      <c r="F66" s="37"/>
      <c r="G66" s="28"/>
      <c r="H66" s="251">
        <v>31</v>
      </c>
      <c r="I66" s="16"/>
      <c r="J66" s="30"/>
      <c r="K66" s="34"/>
    </row>
    <row r="67" spans="1:11" ht="15" customHeight="1" thickTop="1" thickBot="1" x14ac:dyDescent="0.3">
      <c r="A67" s="42"/>
      <c r="B67" s="30"/>
      <c r="C67" s="30"/>
      <c r="D67" s="28"/>
      <c r="E67" s="28"/>
      <c r="F67" s="37"/>
      <c r="G67" s="28"/>
      <c r="H67" s="251">
        <v>32</v>
      </c>
      <c r="I67" s="16"/>
      <c r="J67" s="30"/>
      <c r="K67" s="34"/>
    </row>
    <row r="68" spans="1:11" ht="15" customHeight="1" thickTop="1" thickBot="1" x14ac:dyDescent="0.3">
      <c r="A68" s="42"/>
      <c r="B68" s="30"/>
      <c r="C68" s="30"/>
      <c r="D68" s="28"/>
      <c r="E68" s="28"/>
      <c r="F68" s="37"/>
      <c r="G68" s="28"/>
      <c r="H68" s="251">
        <v>33</v>
      </c>
      <c r="I68" s="16"/>
      <c r="J68" s="30"/>
      <c r="K68" s="34"/>
    </row>
    <row r="69" spans="1:11" ht="15" customHeight="1" thickTop="1" thickBot="1" x14ac:dyDescent="0.3">
      <c r="A69" s="42"/>
      <c r="B69" s="30"/>
      <c r="C69" s="30"/>
      <c r="D69" s="28"/>
      <c r="E69" s="28"/>
      <c r="F69" s="37"/>
      <c r="G69" s="28"/>
      <c r="H69" s="251">
        <v>34</v>
      </c>
      <c r="I69" s="16"/>
      <c r="J69" s="30"/>
      <c r="K69" s="34"/>
    </row>
    <row r="70" spans="1:11" ht="15" customHeight="1" thickTop="1" thickBot="1" x14ac:dyDescent="0.3">
      <c r="A70" s="42"/>
      <c r="B70" s="30"/>
      <c r="C70" s="30"/>
      <c r="D70" s="28"/>
      <c r="E70" s="28"/>
      <c r="F70" s="37"/>
      <c r="G70" s="28"/>
      <c r="H70" s="251">
        <v>35</v>
      </c>
      <c r="I70" s="16"/>
      <c r="J70" s="30"/>
      <c r="K70" s="34"/>
    </row>
    <row r="71" spans="1:11" ht="15" customHeight="1" thickTop="1" thickBot="1" x14ac:dyDescent="0.3">
      <c r="A71" s="42"/>
      <c r="B71" s="30"/>
      <c r="C71" s="30"/>
      <c r="D71" s="28"/>
      <c r="E71" s="28"/>
      <c r="F71" s="37"/>
      <c r="G71" s="28"/>
      <c r="H71" s="251">
        <v>36</v>
      </c>
      <c r="I71" s="16"/>
      <c r="J71" s="30"/>
      <c r="K71" s="34"/>
    </row>
    <row r="72" spans="1:11" ht="15" customHeight="1" thickTop="1" thickBot="1" x14ac:dyDescent="0.3">
      <c r="A72" s="42"/>
      <c r="B72" s="30"/>
      <c r="C72" s="30"/>
      <c r="D72" s="28"/>
      <c r="E72" s="28"/>
      <c r="F72" s="37"/>
      <c r="G72" s="28"/>
      <c r="H72" s="251">
        <v>37</v>
      </c>
      <c r="I72" s="16"/>
      <c r="J72" s="30"/>
      <c r="K72" s="34"/>
    </row>
    <row r="73" spans="1:11" ht="15" customHeight="1" thickTop="1" thickBot="1" x14ac:dyDescent="0.3">
      <c r="A73" s="42"/>
      <c r="B73" s="30"/>
      <c r="C73" s="30"/>
      <c r="D73" s="28"/>
      <c r="E73" s="28"/>
      <c r="F73" s="37"/>
      <c r="G73" s="28"/>
      <c r="H73" s="251">
        <v>38</v>
      </c>
      <c r="I73" s="16"/>
      <c r="J73" s="30"/>
      <c r="K73" s="34"/>
    </row>
    <row r="74" spans="1:11" ht="15" customHeight="1" thickTop="1" thickBot="1" x14ac:dyDescent="0.3">
      <c r="A74" s="42"/>
      <c r="B74" s="30"/>
      <c r="C74" s="30"/>
      <c r="D74" s="28"/>
      <c r="E74" s="28"/>
      <c r="F74" s="37"/>
      <c r="G74" s="28"/>
      <c r="H74" s="251">
        <v>39</v>
      </c>
      <c r="I74" s="16"/>
      <c r="J74" s="30"/>
      <c r="K74" s="34"/>
    </row>
    <row r="75" spans="1:11" ht="15" customHeight="1" thickTop="1" thickBot="1" x14ac:dyDescent="0.3">
      <c r="A75" s="42"/>
      <c r="B75" s="30"/>
      <c r="C75" s="30"/>
      <c r="D75" s="28"/>
      <c r="E75" s="28"/>
      <c r="F75" s="37"/>
      <c r="G75" s="28"/>
      <c r="H75" s="251">
        <v>40</v>
      </c>
      <c r="I75" s="16"/>
      <c r="J75" s="30"/>
      <c r="K75" s="34"/>
    </row>
    <row r="76" spans="1:11" ht="15" customHeight="1" thickTop="1" thickBot="1" x14ac:dyDescent="0.3">
      <c r="A76" s="42"/>
      <c r="B76" s="30"/>
      <c r="C76" s="30"/>
      <c r="D76" s="28"/>
      <c r="E76" s="28"/>
      <c r="F76" s="37"/>
      <c r="G76" s="28"/>
      <c r="H76" s="251">
        <v>41</v>
      </c>
      <c r="I76" s="16"/>
      <c r="J76" s="30"/>
      <c r="K76" s="34"/>
    </row>
    <row r="77" spans="1:11" ht="15" customHeight="1" thickTop="1" thickBot="1" x14ac:dyDescent="0.3">
      <c r="A77" s="42"/>
      <c r="B77" s="30"/>
      <c r="C77" s="30"/>
      <c r="D77" s="28"/>
      <c r="E77" s="28"/>
      <c r="F77" s="37"/>
      <c r="G77" s="28"/>
      <c r="H77" s="251">
        <v>42</v>
      </c>
      <c r="I77" s="16"/>
      <c r="J77" s="30"/>
      <c r="K77" s="34"/>
    </row>
    <row r="78" spans="1:11" ht="15" customHeight="1" thickTop="1" thickBot="1" x14ac:dyDescent="0.3">
      <c r="A78" s="42"/>
      <c r="B78" s="30"/>
      <c r="C78" s="30"/>
      <c r="D78" s="28"/>
      <c r="E78" s="28"/>
      <c r="F78" s="37"/>
      <c r="G78" s="28"/>
      <c r="H78" s="251">
        <v>43</v>
      </c>
      <c r="I78" s="16"/>
      <c r="J78" s="30"/>
      <c r="K78" s="34"/>
    </row>
    <row r="79" spans="1:11" ht="15" customHeight="1" thickTop="1" thickBot="1" x14ac:dyDescent="0.3">
      <c r="A79" s="42"/>
      <c r="B79" s="30"/>
      <c r="C79" s="30"/>
      <c r="D79" s="28"/>
      <c r="E79" s="28"/>
      <c r="F79" s="37"/>
      <c r="G79" s="28"/>
      <c r="H79" s="251">
        <v>44</v>
      </c>
      <c r="I79" s="16"/>
      <c r="J79" s="30"/>
      <c r="K79" s="34"/>
    </row>
    <row r="80" spans="1:11" ht="15" customHeight="1" thickTop="1" thickBot="1" x14ac:dyDescent="0.3">
      <c r="A80" s="42"/>
      <c r="B80" s="30"/>
      <c r="C80" s="30"/>
      <c r="D80" s="28"/>
      <c r="E80" s="28"/>
      <c r="F80" s="37"/>
      <c r="G80" s="28"/>
      <c r="H80" s="251">
        <v>45</v>
      </c>
      <c r="I80" s="16"/>
      <c r="J80" s="30"/>
      <c r="K80" s="34"/>
    </row>
    <row r="81" spans="1:11" ht="15" customHeight="1" thickTop="1" thickBot="1" x14ac:dyDescent="0.3">
      <c r="A81" s="42"/>
      <c r="B81" s="30"/>
      <c r="C81" s="30"/>
      <c r="D81" s="28"/>
      <c r="E81" s="28"/>
      <c r="F81" s="37"/>
      <c r="G81" s="28"/>
      <c r="H81" s="251">
        <v>46</v>
      </c>
      <c r="I81" s="16"/>
      <c r="J81" s="30"/>
      <c r="K81" s="34"/>
    </row>
    <row r="82" spans="1:11" ht="15" customHeight="1" thickTop="1" thickBot="1" x14ac:dyDescent="0.3">
      <c r="A82" s="42"/>
      <c r="B82" s="30"/>
      <c r="C82" s="30"/>
      <c r="D82" s="28"/>
      <c r="E82" s="28"/>
      <c r="F82" s="37"/>
      <c r="G82" s="28"/>
      <c r="H82" s="251">
        <v>47</v>
      </c>
      <c r="I82" s="16"/>
      <c r="J82" s="30"/>
      <c r="K82" s="34"/>
    </row>
    <row r="83" spans="1:11" ht="15" customHeight="1" thickTop="1" thickBot="1" x14ac:dyDescent="0.3">
      <c r="A83" s="42"/>
      <c r="B83" s="30"/>
      <c r="C83" s="30"/>
      <c r="D83" s="28"/>
      <c r="E83" s="28"/>
      <c r="F83" s="37"/>
      <c r="G83" s="28"/>
      <c r="H83" s="251">
        <v>48</v>
      </c>
      <c r="I83" s="16"/>
      <c r="J83" s="30"/>
      <c r="K83" s="34"/>
    </row>
    <row r="84" spans="1:11" ht="15" customHeight="1" thickTop="1" thickBot="1" x14ac:dyDescent="0.3">
      <c r="A84" s="42"/>
      <c r="B84" s="30"/>
      <c r="C84" s="30"/>
      <c r="D84" s="28"/>
      <c r="E84" s="28"/>
      <c r="F84" s="37"/>
      <c r="G84" s="28"/>
      <c r="H84" s="251">
        <v>49</v>
      </c>
      <c r="I84" s="16"/>
      <c r="J84" s="30"/>
      <c r="K84" s="34"/>
    </row>
    <row r="85" spans="1:11" ht="15" customHeight="1" thickTop="1" thickBot="1" x14ac:dyDescent="0.3">
      <c r="A85" s="42"/>
      <c r="B85" s="30"/>
      <c r="C85" s="30"/>
      <c r="D85" s="28"/>
      <c r="E85" s="28"/>
      <c r="F85" s="37"/>
      <c r="G85" s="28"/>
      <c r="H85" s="251">
        <v>50</v>
      </c>
      <c r="I85" s="16"/>
      <c r="J85" s="30"/>
      <c r="K85" s="34"/>
    </row>
    <row r="86" spans="1:11" ht="15" customHeight="1" thickTop="1" thickBot="1" x14ac:dyDescent="0.3">
      <c r="A86" s="42"/>
      <c r="B86" s="30"/>
      <c r="C86" s="30"/>
      <c r="D86" s="28"/>
      <c r="E86" s="28"/>
      <c r="F86" s="37"/>
      <c r="G86" s="28"/>
      <c r="H86" s="251">
        <v>51</v>
      </c>
      <c r="I86" s="16"/>
      <c r="J86" s="30"/>
      <c r="K86" s="34"/>
    </row>
    <row r="87" spans="1:11" ht="15" customHeight="1" thickTop="1" thickBot="1" x14ac:dyDescent="0.3">
      <c r="A87" s="42"/>
      <c r="B87" s="30"/>
      <c r="C87" s="30"/>
      <c r="D87" s="28"/>
      <c r="E87" s="28"/>
      <c r="F87" s="37"/>
      <c r="G87" s="28"/>
      <c r="H87" s="251">
        <v>52</v>
      </c>
      <c r="I87" s="16"/>
      <c r="J87" s="30"/>
      <c r="K87" s="34"/>
    </row>
    <row r="88" spans="1:11" ht="15" customHeight="1" thickTop="1" thickBot="1" x14ac:dyDescent="0.3">
      <c r="A88" s="42"/>
      <c r="B88" s="30"/>
      <c r="C88" s="30"/>
      <c r="D88" s="28"/>
      <c r="E88" s="28"/>
      <c r="F88" s="37"/>
      <c r="G88" s="28"/>
      <c r="H88" s="251">
        <v>53</v>
      </c>
      <c r="I88" s="16"/>
      <c r="J88" s="30"/>
      <c r="K88" s="34"/>
    </row>
    <row r="89" spans="1:11" ht="15" customHeight="1" thickTop="1" thickBot="1" x14ac:dyDescent="0.3">
      <c r="A89" s="42"/>
      <c r="B89" s="30"/>
      <c r="C89" s="30"/>
      <c r="D89" s="28"/>
      <c r="E89" s="28"/>
      <c r="F89" s="37"/>
      <c r="G89" s="28"/>
      <c r="H89" s="251">
        <v>54</v>
      </c>
      <c r="I89" s="16"/>
      <c r="J89" s="30"/>
      <c r="K89" s="34"/>
    </row>
    <row r="90" spans="1:11" ht="15" customHeight="1" thickTop="1" thickBot="1" x14ac:dyDescent="0.3">
      <c r="A90" s="42"/>
      <c r="B90" s="30"/>
      <c r="C90" s="30"/>
      <c r="D90" s="28"/>
      <c r="E90" s="28"/>
      <c r="F90" s="37"/>
      <c r="G90" s="28"/>
      <c r="H90" s="251">
        <v>55</v>
      </c>
      <c r="I90" s="16"/>
      <c r="J90" s="30"/>
      <c r="K90" s="34"/>
    </row>
    <row r="91" spans="1:11" ht="15" customHeight="1" thickTop="1" thickBot="1" x14ac:dyDescent="0.3">
      <c r="A91" s="42"/>
      <c r="B91" s="30"/>
      <c r="C91" s="30"/>
      <c r="D91" s="28"/>
      <c r="E91" s="38"/>
      <c r="F91" s="37"/>
      <c r="G91" s="28"/>
      <c r="H91" s="251">
        <v>56</v>
      </c>
      <c r="I91" s="16"/>
      <c r="J91" s="30"/>
      <c r="K91" s="34"/>
    </row>
    <row r="92" spans="1:11" ht="15" customHeight="1" thickTop="1" thickBot="1" x14ac:dyDescent="0.3">
      <c r="A92" s="42"/>
      <c r="B92" s="30"/>
      <c r="C92" s="30"/>
      <c r="D92" s="28"/>
      <c r="E92" s="38"/>
      <c r="F92" s="39"/>
      <c r="G92" s="28"/>
      <c r="H92" s="251">
        <v>57</v>
      </c>
      <c r="I92" s="16"/>
      <c r="J92" s="30"/>
      <c r="K92" s="34"/>
    </row>
    <row r="93" spans="1:11" ht="15" customHeight="1" thickTop="1" thickBot="1" x14ac:dyDescent="0.3">
      <c r="A93" s="42"/>
      <c r="B93" s="30"/>
      <c r="C93" s="30"/>
      <c r="D93" s="28"/>
      <c r="E93" s="28"/>
      <c r="F93" s="37"/>
      <c r="G93" s="28"/>
      <c r="H93" s="251">
        <v>58</v>
      </c>
      <c r="I93" s="16"/>
      <c r="J93" s="30"/>
      <c r="K93" s="34"/>
    </row>
    <row r="94" spans="1:11" ht="15" customHeight="1" thickTop="1" thickBot="1" x14ac:dyDescent="0.3">
      <c r="A94" s="42"/>
      <c r="B94" s="30"/>
      <c r="C94" s="30"/>
      <c r="D94" s="28"/>
      <c r="E94" s="28"/>
      <c r="F94" s="37"/>
      <c r="G94" s="28"/>
      <c r="H94" s="251">
        <v>59</v>
      </c>
      <c r="I94" s="16"/>
      <c r="J94" s="30"/>
      <c r="K94" s="34"/>
    </row>
    <row r="95" spans="1:11" ht="12" customHeight="1" thickTop="1" thickBot="1" x14ac:dyDescent="0.3">
      <c r="A95" s="42"/>
      <c r="B95" s="30"/>
      <c r="C95" s="30"/>
      <c r="D95" s="28"/>
      <c r="E95" s="28"/>
      <c r="F95" s="28"/>
      <c r="G95" s="28"/>
      <c r="H95" s="28"/>
      <c r="I95" s="30"/>
      <c r="J95" s="30"/>
      <c r="K95" s="34"/>
    </row>
    <row r="96" spans="1:11" ht="33" customHeight="1" thickTop="1" thickBot="1" x14ac:dyDescent="0.3">
      <c r="A96" s="88" t="s">
        <v>23</v>
      </c>
      <c r="B96" s="172" t="s">
        <v>25</v>
      </c>
      <c r="C96" s="172"/>
      <c r="D96" s="172"/>
      <c r="E96" s="172"/>
      <c r="F96" s="143"/>
      <c r="G96" s="175" t="str">
        <f>IF(OR(F96="X",ABS(H98)&gt;=1),H106,H108)</f>
        <v>Daylight Savings Time correction is ON</v>
      </c>
      <c r="H96" s="176"/>
      <c r="I96" s="89"/>
      <c r="J96" s="89"/>
      <c r="K96" s="90"/>
    </row>
    <row r="97" spans="1:11" ht="33" customHeight="1" thickTop="1" thickBot="1" x14ac:dyDescent="0.3">
      <c r="A97" s="91"/>
      <c r="B97" s="92"/>
      <c r="C97" s="93"/>
      <c r="D97" s="94"/>
      <c r="E97" s="95"/>
      <c r="F97" s="96"/>
      <c r="G97" s="94"/>
      <c r="H97" s="97">
        <f>H98/24</f>
        <v>0</v>
      </c>
      <c r="I97" s="98"/>
      <c r="J97" s="92"/>
      <c r="K97" s="99"/>
    </row>
    <row r="98" spans="1:11" ht="33" customHeight="1" thickTop="1" thickBot="1" x14ac:dyDescent="0.3">
      <c r="A98" s="151" t="s">
        <v>23</v>
      </c>
      <c r="B98" s="193" t="s">
        <v>15</v>
      </c>
      <c r="C98" s="193"/>
      <c r="D98" s="193"/>
      <c r="E98" s="193"/>
      <c r="F98" s="193"/>
      <c r="G98" s="193"/>
      <c r="H98" s="126"/>
      <c r="I98" s="100"/>
      <c r="J98" s="101"/>
      <c r="K98" s="102"/>
    </row>
    <row r="99" spans="1:11" ht="33" customHeight="1" thickTop="1" thickBot="1" x14ac:dyDescent="0.3">
      <c r="A99" s="91"/>
      <c r="B99" s="92"/>
      <c r="C99" s="103"/>
      <c r="D99" s="173" t="str">
        <f ca="1">IF(F12&lt;0, "Countdown To", "Counting UP from Time Zero" )</f>
        <v>Countdown To</v>
      </c>
      <c r="E99" s="173"/>
      <c r="F99" s="171">
        <f>F8</f>
        <v>401769</v>
      </c>
      <c r="G99" s="171"/>
      <c r="H99" s="171"/>
      <c r="I99" s="104"/>
      <c r="J99" s="92"/>
      <c r="K99" s="99"/>
    </row>
    <row r="100" spans="1:11" ht="33" customHeight="1" thickTop="1" thickBot="1" x14ac:dyDescent="0.3">
      <c r="A100" s="88" t="s">
        <v>23</v>
      </c>
      <c r="B100" s="174" t="str">
        <f ca="1">IF(E10=F8,"NO correction for Daylight Savings Time:","CORRECTED by "&amp;ROUND(24*(E10-F8),0)&amp;" Hour(s) for Daylight Savings Time error:")&amp;"  This is Time Zero"</f>
        <v>CORRECTED by 1 Hour(s) for Daylight Savings Time error:  This is Time Zero</v>
      </c>
      <c r="C100" s="174"/>
      <c r="D100" s="174"/>
      <c r="E100" s="174"/>
      <c r="F100" s="174"/>
      <c r="G100" s="157">
        <f ca="1">E10</f>
        <v>401769.04166666669</v>
      </c>
      <c r="H100" s="157"/>
      <c r="I100" s="157"/>
      <c r="J100" s="157"/>
      <c r="K100" s="158"/>
    </row>
    <row r="101" spans="1:11" ht="33" customHeight="1" thickTop="1" x14ac:dyDescent="0.25">
      <c r="A101" s="128"/>
      <c r="B101" s="195" t="str">
        <f>"The start date for Daylight Savings Time for year "&amp;YEAR(F103)&amp;" is"</f>
        <v>The start date for Daylight Savings Time for year 3000 is</v>
      </c>
      <c r="C101" s="195"/>
      <c r="D101" s="195"/>
      <c r="E101" s="195"/>
      <c r="F101" s="195"/>
      <c r="G101" s="203">
        <f>DATE(YEAR(F99),3,1)+14-WEEKDAY(DATE(YEAR(F99),3,1)-1)+(2/24)+E102+H102/24</f>
        <v>401836.08333333331</v>
      </c>
      <c r="H101" s="203"/>
      <c r="I101" s="203"/>
      <c r="J101" s="203"/>
      <c r="K101" s="129"/>
    </row>
    <row r="102" spans="1:11" ht="33" customHeight="1" thickBot="1" x14ac:dyDescent="0.3">
      <c r="A102" s="134"/>
      <c r="B102" s="204" t="s">
        <v>18</v>
      </c>
      <c r="C102" s="204"/>
      <c r="D102" s="204"/>
      <c r="E102" s="139">
        <f>E115</f>
        <v>0</v>
      </c>
      <c r="F102" s="205" t="s">
        <v>19</v>
      </c>
      <c r="G102" s="205"/>
      <c r="H102" s="138">
        <f>H115</f>
        <v>0</v>
      </c>
      <c r="I102" s="135"/>
      <c r="J102" s="136"/>
      <c r="K102" s="137"/>
    </row>
    <row r="103" spans="1:11" ht="33" customHeight="1" thickTop="1" x14ac:dyDescent="0.25">
      <c r="A103" s="167" t="str">
        <f>"End date of Daylight Savings Time for year "&amp;YEAR(F103)</f>
        <v>End date of Daylight Savings Time for year 3000</v>
      </c>
      <c r="B103" s="168"/>
      <c r="C103" s="168"/>
      <c r="D103" s="168"/>
      <c r="E103" s="169"/>
      <c r="F103" s="197">
        <f>DATE(YEAR(F99),11,1)+7-WEEKDAY(DATE(YEAR(F99),11,1)-1)+(2/24)+E104+H104/24</f>
        <v>402074.08333333331</v>
      </c>
      <c r="G103" s="198"/>
      <c r="H103" s="198"/>
      <c r="I103" s="198"/>
      <c r="J103" s="198"/>
      <c r="K103" s="199"/>
    </row>
    <row r="104" spans="1:11" ht="33" customHeight="1" thickBot="1" x14ac:dyDescent="0.3">
      <c r="A104" s="130"/>
      <c r="B104" s="163" t="s">
        <v>17</v>
      </c>
      <c r="C104" s="163"/>
      <c r="D104" s="163"/>
      <c r="E104" s="140">
        <f>E117</f>
        <v>0</v>
      </c>
      <c r="F104" s="202" t="s">
        <v>19</v>
      </c>
      <c r="G104" s="202"/>
      <c r="H104" s="140">
        <f>H117</f>
        <v>0</v>
      </c>
      <c r="I104" s="131"/>
      <c r="J104" s="132"/>
      <c r="K104" s="133"/>
    </row>
    <row r="105" spans="1:11" ht="33" customHeight="1" thickTop="1" thickBot="1" x14ac:dyDescent="0.3">
      <c r="A105" s="109"/>
      <c r="B105" s="110"/>
      <c r="C105" s="111"/>
      <c r="D105" s="111"/>
      <c r="E105" s="111"/>
      <c r="F105" s="111"/>
      <c r="G105" s="111"/>
      <c r="H105" s="111"/>
      <c r="I105" s="111"/>
      <c r="J105" s="110"/>
      <c r="K105" s="112"/>
    </row>
    <row r="106" spans="1:11" ht="33" customHeight="1" thickTop="1" thickBot="1" x14ac:dyDescent="0.3">
      <c r="A106" s="109"/>
      <c r="B106" s="110"/>
      <c r="C106" s="111"/>
      <c r="D106" s="111"/>
      <c r="E106" s="208">
        <f>IF(F99&gt;=G101,1,0)</f>
        <v>0</v>
      </c>
      <c r="F106" s="208"/>
      <c r="G106" s="111"/>
      <c r="H106" s="111" t="s">
        <v>14</v>
      </c>
      <c r="I106" s="111"/>
      <c r="J106" s="110"/>
      <c r="K106" s="113"/>
    </row>
    <row r="107" spans="1:11" ht="33" customHeight="1" thickTop="1" thickBot="1" x14ac:dyDescent="0.3">
      <c r="A107" s="109"/>
      <c r="B107" s="110"/>
      <c r="C107" s="111"/>
      <c r="D107" s="111"/>
      <c r="E107" s="111"/>
      <c r="F107" s="111"/>
      <c r="G107" s="111"/>
      <c r="H107" s="111"/>
      <c r="I107" s="111"/>
      <c r="J107" s="110"/>
      <c r="K107" s="113"/>
    </row>
    <row r="108" spans="1:11" ht="33" customHeight="1" thickTop="1" thickBot="1" x14ac:dyDescent="0.3">
      <c r="A108" s="109"/>
      <c r="B108" s="110"/>
      <c r="C108" s="111"/>
      <c r="D108" s="111"/>
      <c r="E108" s="209">
        <f>IF( F99&lt;F103,1, 0)</f>
        <v>1</v>
      </c>
      <c r="F108" s="209"/>
      <c r="G108" s="111"/>
      <c r="H108" s="111" t="s">
        <v>13</v>
      </c>
      <c r="I108" s="111"/>
      <c r="J108" s="110"/>
      <c r="K108" s="113"/>
    </row>
    <row r="109" spans="1:11" ht="33" customHeight="1" thickTop="1" thickBot="1" x14ac:dyDescent="0.3">
      <c r="A109" s="109"/>
      <c r="B109" s="110"/>
      <c r="C109" s="111"/>
      <c r="D109" s="111"/>
      <c r="E109" s="111"/>
      <c r="F109" s="111"/>
      <c r="G109" s="111"/>
      <c r="H109" s="111"/>
      <c r="I109" s="111"/>
      <c r="J109" s="110"/>
      <c r="K109" s="113"/>
    </row>
    <row r="110" spans="1:11" ht="33" customHeight="1" thickTop="1" thickBot="1" x14ac:dyDescent="0.3">
      <c r="A110" s="109"/>
      <c r="B110" s="110"/>
      <c r="C110" s="111"/>
      <c r="D110" s="111"/>
      <c r="E110" s="210">
        <f>IF(E106+E108=2, 1, 0 )</f>
        <v>0</v>
      </c>
      <c r="F110" s="210"/>
      <c r="G110" s="111"/>
      <c r="H110" s="111"/>
      <c r="I110" s="111"/>
      <c r="J110" s="110"/>
      <c r="K110" s="113"/>
    </row>
    <row r="111" spans="1:11" ht="33" customHeight="1" thickTop="1" thickBot="1" x14ac:dyDescent="0.3">
      <c r="A111" s="109"/>
      <c r="B111" s="110"/>
      <c r="C111" s="110"/>
      <c r="D111" s="110"/>
      <c r="E111" s="110"/>
      <c r="F111" s="110"/>
      <c r="G111" s="110"/>
      <c r="H111" s="110"/>
      <c r="I111" s="110"/>
      <c r="J111" s="110"/>
      <c r="K111" s="113"/>
    </row>
    <row r="112" spans="1:11" ht="33" customHeight="1" thickTop="1" thickBot="1" x14ac:dyDescent="0.3">
      <c r="A112" s="109"/>
      <c r="B112" s="110"/>
      <c r="C112" s="114"/>
      <c r="D112" s="211" t="s">
        <v>10</v>
      </c>
      <c r="E112" s="212"/>
      <c r="F112" s="212"/>
      <c r="G112" s="212"/>
      <c r="H112" s="213"/>
      <c r="I112" s="115"/>
      <c r="J112" s="116"/>
      <c r="K112" s="113"/>
    </row>
    <row r="113" spans="1:11" ht="33" customHeight="1" thickTop="1" thickBot="1" x14ac:dyDescent="0.3">
      <c r="A113" s="109"/>
      <c r="B113" s="116"/>
      <c r="C113" s="114"/>
      <c r="D113" s="214">
        <f ca="1">NOW()+H112</f>
        <v>44666.059309837961</v>
      </c>
      <c r="E113" s="215"/>
      <c r="F113" s="215"/>
      <c r="G113" s="215"/>
      <c r="H113" s="215"/>
      <c r="I113" s="114"/>
      <c r="J113" s="116"/>
      <c r="K113" s="113"/>
    </row>
    <row r="114" spans="1:11" ht="33" customHeight="1" thickTop="1" x14ac:dyDescent="0.25">
      <c r="A114" s="117"/>
      <c r="B114" s="218" t="str">
        <f ca="1">"Start date for Daylight Savings Time for "&amp;YEAR(G114)&amp;" is"</f>
        <v>Start date for Daylight Savings Time for 2022 is</v>
      </c>
      <c r="C114" s="218"/>
      <c r="D114" s="218"/>
      <c r="E114" s="218"/>
      <c r="F114" s="218"/>
      <c r="G114" s="194">
        <f ca="1">DATE(YEAR(D113),3,1)+14-WEEKDAY(DATE(YEAR(D113),3,1)-1)+(2/24)+E115+H115/24</f>
        <v>44633.083333333336</v>
      </c>
      <c r="H114" s="194"/>
      <c r="I114" s="194"/>
      <c r="J114" s="194"/>
      <c r="K114" s="71"/>
    </row>
    <row r="115" spans="1:11" ht="15.95" customHeight="1" thickBot="1" x14ac:dyDescent="0.3">
      <c r="A115" s="118" t="s">
        <v>23</v>
      </c>
      <c r="B115" s="216" t="s">
        <v>16</v>
      </c>
      <c r="C115" s="216"/>
      <c r="D115" s="216"/>
      <c r="E115" s="125"/>
      <c r="F115" s="217" t="s">
        <v>19</v>
      </c>
      <c r="G115" s="217"/>
      <c r="H115" s="141"/>
      <c r="I115" s="119"/>
      <c r="J115" s="120"/>
      <c r="K115" s="108"/>
    </row>
    <row r="116" spans="1:11" ht="15.95" customHeight="1" thickTop="1" thickBot="1" x14ac:dyDescent="0.3">
      <c r="A116" s="152"/>
      <c r="B116" s="219" t="str">
        <f ca="1">"End date of Daylight Savings Time for year "&amp;YEAR(G116)&amp; " is"</f>
        <v>End date of Daylight Savings Time for year 2022 is</v>
      </c>
      <c r="C116" s="219"/>
      <c r="D116" s="219"/>
      <c r="E116" s="220"/>
      <c r="F116" s="219"/>
      <c r="G116" s="200">
        <f ca="1">DATE(YEAR(D113),11,1)+7-WEEKDAY(DATE(YEAR(D113),11,1)-1)+(2/24)+E117+H117/24</f>
        <v>44871.083333333336</v>
      </c>
      <c r="H116" s="200"/>
      <c r="I116" s="200"/>
      <c r="J116" s="200"/>
      <c r="K116" s="201"/>
    </row>
    <row r="117" spans="1:11" ht="15.95" customHeight="1" thickBot="1" x14ac:dyDescent="0.3">
      <c r="A117" s="118" t="s">
        <v>23</v>
      </c>
      <c r="B117" s="224" t="s">
        <v>18</v>
      </c>
      <c r="C117" s="224"/>
      <c r="D117" s="224"/>
      <c r="E117" s="125"/>
      <c r="F117" s="225" t="s">
        <v>19</v>
      </c>
      <c r="G117" s="225"/>
      <c r="H117" s="142"/>
      <c r="I117" s="105"/>
      <c r="J117" s="106"/>
      <c r="K117" s="107"/>
    </row>
    <row r="118" spans="1:11" ht="21" hidden="1" customHeight="1" thickTop="1" x14ac:dyDescent="0.35">
      <c r="B118" s="2"/>
      <c r="D118" s="18"/>
      <c r="E118" s="221">
        <f ca="1">IF(D113&gt;=G114,1,0)</f>
        <v>1</v>
      </c>
      <c r="F118" s="221"/>
      <c r="G118" s="20"/>
      <c r="H118" s="18"/>
      <c r="I118" s="1"/>
      <c r="J118" s="2"/>
      <c r="K118" s="1"/>
    </row>
    <row r="119" spans="1:11" ht="21" hidden="1" customHeight="1" x14ac:dyDescent="0.35">
      <c r="B119" s="2"/>
      <c r="D119" s="19"/>
      <c r="E119" s="222">
        <f ca="1">IF( D113&lt;G116,1, 0)</f>
        <v>1</v>
      </c>
      <c r="F119" s="222"/>
      <c r="G119" s="22"/>
      <c r="H119" s="19"/>
      <c r="I119" s="1"/>
      <c r="J119" s="2"/>
      <c r="K119" s="1"/>
    </row>
    <row r="120" spans="1:11" ht="21" hidden="1" customHeight="1" x14ac:dyDescent="0.25">
      <c r="B120" s="2"/>
      <c r="D120" s="2"/>
      <c r="E120" s="21"/>
      <c r="F120" s="21"/>
      <c r="G120" s="21"/>
      <c r="H120" s="2"/>
      <c r="I120" s="2"/>
      <c r="J120" s="2"/>
      <c r="K120" s="2"/>
    </row>
    <row r="121" spans="1:11" ht="21" hidden="1" customHeight="1" thickBot="1" x14ac:dyDescent="0.4">
      <c r="B121" s="2"/>
      <c r="D121" s="1"/>
      <c r="E121" s="188">
        <f ca="1">IF(E118+E119=2, 1, 0 )</f>
        <v>1</v>
      </c>
      <c r="F121" s="188"/>
      <c r="G121" s="23"/>
      <c r="H121" s="1"/>
      <c r="I121" s="1"/>
      <c r="J121" s="2"/>
      <c r="K121" s="1"/>
    </row>
    <row r="122" spans="1:11" ht="21" hidden="1" customHeight="1" thickTop="1" thickBot="1" x14ac:dyDescent="0.3">
      <c r="B122" s="2"/>
      <c r="D122" s="1"/>
      <c r="E122" s="189"/>
      <c r="F122" s="189"/>
      <c r="G122" s="191" t="s">
        <v>11</v>
      </c>
      <c r="H122" s="191"/>
      <c r="I122" s="1"/>
      <c r="J122" s="2"/>
      <c r="K122" s="1"/>
    </row>
    <row r="123" spans="1:11" ht="21" hidden="1" customHeight="1" thickTop="1" thickBot="1" x14ac:dyDescent="0.4">
      <c r="B123" s="2"/>
      <c r="D123" s="1"/>
      <c r="E123" s="223" t="s">
        <v>12</v>
      </c>
      <c r="F123" s="223"/>
      <c r="G123" s="191"/>
      <c r="H123" s="191"/>
      <c r="I123" s="1"/>
      <c r="J123" s="2"/>
      <c r="K123" s="1"/>
    </row>
    <row r="124" spans="1:11" ht="21" hidden="1" customHeight="1" thickTop="1" thickBot="1" x14ac:dyDescent="0.4">
      <c r="B124" s="2"/>
      <c r="D124" s="1"/>
      <c r="E124" s="190">
        <f ca="1">(E121-E110)/24</f>
        <v>4.1666666666666664E-2</v>
      </c>
      <c r="F124" s="190"/>
      <c r="G124" s="191"/>
      <c r="H124" s="191"/>
      <c r="I124" s="1"/>
      <c r="J124" s="2"/>
      <c r="K124" s="1"/>
    </row>
    <row r="125" spans="1:11" ht="21" hidden="1" customHeight="1" thickTop="1" thickBot="1" x14ac:dyDescent="0.4">
      <c r="B125" s="2"/>
      <c r="D125" s="1"/>
      <c r="E125" s="190">
        <f ca="1">IF(G126="X", 0,E124)</f>
        <v>4.1666666666666664E-2</v>
      </c>
      <c r="F125" s="190"/>
      <c r="G125" s="191"/>
      <c r="H125" s="191"/>
      <c r="I125" s="1"/>
      <c r="J125" s="2"/>
      <c r="K125" s="1"/>
    </row>
    <row r="126" spans="1:11" ht="21" hidden="1" customHeight="1" thickTop="1" thickBot="1" x14ac:dyDescent="0.45">
      <c r="B126" s="2"/>
      <c r="D126" s="24">
        <f ca="1">NOW()</f>
        <v>44666.059309837961</v>
      </c>
      <c r="E126" s="206">
        <f ca="1">IF(D126-F8&lt;0, E125, 0 )</f>
        <v>4.1666666666666664E-2</v>
      </c>
      <c r="F126" s="206"/>
      <c r="G126" s="25">
        <f>F96</f>
        <v>0</v>
      </c>
      <c r="H126" s="17"/>
      <c r="I126" s="1"/>
      <c r="J126" s="2"/>
      <c r="K126" s="1"/>
    </row>
    <row r="127" spans="1:11" ht="21" hidden="1" customHeight="1" thickTop="1" thickBot="1" x14ac:dyDescent="0.3">
      <c r="B127" s="2"/>
      <c r="D127" s="1"/>
      <c r="E127" s="207">
        <f ca="1">(IF(OR(F96="X",ABS(H98)&gt;=1),0,E126))</f>
        <v>4.1666666666666664E-2</v>
      </c>
      <c r="F127" s="207"/>
      <c r="G127" s="23"/>
      <c r="H127" s="1"/>
      <c r="I127" s="1"/>
      <c r="J127" s="2"/>
      <c r="K127" s="1"/>
    </row>
    <row r="128" spans="1:11" ht="21" hidden="1" customHeight="1" thickTop="1" x14ac:dyDescent="0.25">
      <c r="B128" s="2"/>
      <c r="D128" s="1"/>
      <c r="E128" s="207"/>
      <c r="F128" s="207"/>
      <c r="G128" s="1"/>
      <c r="H128" s="1"/>
      <c r="I128" s="1"/>
      <c r="J128" s="2"/>
    </row>
    <row r="129" ht="21" hidden="1" customHeight="1" x14ac:dyDescent="0.25"/>
    <row r="130" ht="28.5" hidden="1" customHeight="1" thickTop="1" x14ac:dyDescent="0.25"/>
    <row r="131" ht="11.25" hidden="1" customHeight="1" x14ac:dyDescent="0.25"/>
    <row r="132" ht="44.1" hidden="1" customHeight="1" x14ac:dyDescent="0.25"/>
    <row r="133" ht="44.1" hidden="1" customHeight="1" x14ac:dyDescent="0.25"/>
    <row r="134" ht="44.1" hidden="1" customHeight="1" x14ac:dyDescent="0.25"/>
    <row r="135" ht="44.1" hidden="1" customHeight="1" x14ac:dyDescent="0.25"/>
    <row r="136" ht="44.1" hidden="1" customHeight="1" x14ac:dyDescent="0.25"/>
    <row r="137" ht="44.1" hidden="1" customHeight="1" x14ac:dyDescent="0.25"/>
    <row r="138" ht="44.1" hidden="1" customHeight="1" x14ac:dyDescent="0.25"/>
    <row r="139" ht="44.1" hidden="1" customHeight="1" x14ac:dyDescent="0.25"/>
    <row r="140" ht="44.1" hidden="1" customHeight="1" x14ac:dyDescent="0.25"/>
    <row r="141" ht="44.1" hidden="1" customHeight="1" x14ac:dyDescent="0.25"/>
    <row r="142" ht="44.1" hidden="1" customHeight="1" x14ac:dyDescent="0.25"/>
    <row r="143" ht="44.1" hidden="1" customHeight="1" x14ac:dyDescent="0.25"/>
    <row r="144" ht="44.1" hidden="1" customHeight="1" x14ac:dyDescent="0.25"/>
    <row r="145" ht="44.1" hidden="1" customHeight="1" x14ac:dyDescent="0.25"/>
  </sheetData>
  <mergeCells count="78">
    <mergeCell ref="D1:H1"/>
    <mergeCell ref="E4:K4"/>
    <mergeCell ref="B11:D11"/>
    <mergeCell ref="E11:J11"/>
    <mergeCell ref="D5:H5"/>
    <mergeCell ref="F8:K8"/>
    <mergeCell ref="D8:E8"/>
    <mergeCell ref="A5:B8"/>
    <mergeCell ref="E10:G10"/>
    <mergeCell ref="A3:K3"/>
    <mergeCell ref="C6:D6"/>
    <mergeCell ref="C7:D7"/>
    <mergeCell ref="A4:D4"/>
    <mergeCell ref="D2:H2"/>
    <mergeCell ref="E126:F126"/>
    <mergeCell ref="E127:F128"/>
    <mergeCell ref="E106:F106"/>
    <mergeCell ref="E108:F108"/>
    <mergeCell ref="E110:F110"/>
    <mergeCell ref="D112:H112"/>
    <mergeCell ref="D113:H113"/>
    <mergeCell ref="B115:D115"/>
    <mergeCell ref="F115:G115"/>
    <mergeCell ref="B114:F114"/>
    <mergeCell ref="B116:F116"/>
    <mergeCell ref="E118:F118"/>
    <mergeCell ref="E119:F119"/>
    <mergeCell ref="E123:F123"/>
    <mergeCell ref="B117:D117"/>
    <mergeCell ref="F117:G117"/>
    <mergeCell ref="F22:J22"/>
    <mergeCell ref="E125:F125"/>
    <mergeCell ref="B98:G98"/>
    <mergeCell ref="G114:J114"/>
    <mergeCell ref="B101:F101"/>
    <mergeCell ref="F27:J27"/>
    <mergeCell ref="F103:K103"/>
    <mergeCell ref="G116:K116"/>
    <mergeCell ref="F104:G104"/>
    <mergeCell ref="G101:J101"/>
    <mergeCell ref="B102:D102"/>
    <mergeCell ref="F102:G102"/>
    <mergeCell ref="F25:J25"/>
    <mergeCell ref="E121:F121"/>
    <mergeCell ref="E122:F122"/>
    <mergeCell ref="E124:F124"/>
    <mergeCell ref="G122:H125"/>
    <mergeCell ref="F24:J24"/>
    <mergeCell ref="C14:E14"/>
    <mergeCell ref="D29:H29"/>
    <mergeCell ref="D30:H30"/>
    <mergeCell ref="F12:I12"/>
    <mergeCell ref="F13:I13"/>
    <mergeCell ref="F14:I14"/>
    <mergeCell ref="D18:H20"/>
    <mergeCell ref="F17:I17"/>
    <mergeCell ref="C17:E17"/>
    <mergeCell ref="C12:E12"/>
    <mergeCell ref="C13:E13"/>
    <mergeCell ref="F26:J26"/>
    <mergeCell ref="F21:J21"/>
    <mergeCell ref="B21:E21"/>
    <mergeCell ref="B22:E22"/>
    <mergeCell ref="G100:K100"/>
    <mergeCell ref="A9:E9"/>
    <mergeCell ref="F9:K9"/>
    <mergeCell ref="B104:D104"/>
    <mergeCell ref="D28:H28"/>
    <mergeCell ref="B24:E24"/>
    <mergeCell ref="B25:E25"/>
    <mergeCell ref="A103:E103"/>
    <mergeCell ref="B26:E26"/>
    <mergeCell ref="B27:E27"/>
    <mergeCell ref="F99:H99"/>
    <mergeCell ref="B96:E96"/>
    <mergeCell ref="D99:E99"/>
    <mergeCell ref="B100:F100"/>
    <mergeCell ref="G96:H96"/>
  </mergeCells>
  <dataValidations count="2">
    <dataValidation type="list" allowBlank="1" showInputMessage="1" showErrorMessage="1" sqref="H7">
      <formula1>$H$35:$H$94</formula1>
      <formula2>0</formula2>
    </dataValidation>
    <dataValidation type="list" allowBlank="1" showInputMessage="1" showErrorMessage="1" sqref="G7">
      <formula1>$D$35:$D$59</formula1>
      <formula2>0</formula2>
    </dataValidation>
  </dataValidations>
  <hyperlinks>
    <hyperlink ref="A3:K3" r:id="rId1" display="If you want, the CenturyTimer without decimals click here, or go to www.TechForText./com/3000/ND"/>
    <hyperlink ref="D5:H5" r:id="rId2" display="If you want additional information click on these words, or go to www.TechForText.com/Century-Timer"/>
  </hyperlinks>
  <pageMargins left="0.7" right="0.7" top="0.75" bottom="0.75" header="0.511811023622047" footer="0.511811023622047"/>
  <pageSetup orientation="portrait" horizontalDpi="300" verticalDpi="300" r:id="rId3"/>
  <customProperties>
    <customPr name="SSC_SHEET_GUID" r:id="rId4"/>
    <customPr name="SSCSheetTrackingNo" r:id="rId5"/>
  </customProperties>
  <legacyDrawing r:id="rId6"/>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_SSC</vt:lpstr>
      <vt:lpstr>Page 1</vt:lpstr>
      <vt:lpstr>CF</vt:lpstr>
      <vt:lpstr>Days</vt:lpstr>
      <vt:lpstr>Hours</vt:lpstr>
      <vt:lpstr>MCF</vt:lpstr>
      <vt:lpstr>Minutes</vt:lpstr>
      <vt:lpstr>Seconds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Alderoty</dc:creator>
  <cp:lastModifiedBy>DAVID Alderoty</cp:lastModifiedBy>
  <cp:revision>5</cp:revision>
  <dcterms:created xsi:type="dcterms:W3CDTF">2006-09-16T00:00:00Z</dcterms:created>
  <dcterms:modified xsi:type="dcterms:W3CDTF">2022-04-15T05:27:59Z</dcterms:modified>
  <dc:language>en-US</dc:language>
</cp:coreProperties>
</file>